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직박구리\"/>
    </mc:Choice>
  </mc:AlternateContent>
  <xr:revisionPtr revIDLastSave="0" documentId="8_{62085301-B6EF-4D8F-B0A3-648911AF4B14}" xr6:coauthVersionLast="36" xr6:coauthVersionMax="36" xr10:uidLastSave="{00000000-0000-0000-0000-000000000000}"/>
  <bookViews>
    <workbookView xWindow="0" yWindow="0" windowWidth="28800" windowHeight="12060" tabRatio="877"/>
  </bookViews>
  <sheets>
    <sheet name="김제시 공공하수처리시설 방류수 수질농도 공개데이터" sheetId="14" r:id="rId1"/>
  </sheets>
  <externalReferences>
    <externalReference r:id="rId2"/>
  </externalReferences>
  <definedNames>
    <definedName name="_00_01_01">#REF!</definedName>
    <definedName name="DATE1">#REF!</definedName>
    <definedName name="_xlnm.Print_Area" localSheetId="0">'김제시 공공하수처리시설 방류수 수질농도 공개데이터'!$A$1:$L$28</definedName>
    <definedName name="공정자료">[1]공정자료!#REF!</definedName>
  </definedNames>
  <calcPr calcId="191029"/>
</workbook>
</file>

<file path=xl/calcChain.xml><?xml version="1.0" encoding="utf-8"?>
<calcChain xmlns="http://schemas.openxmlformats.org/spreadsheetml/2006/main">
  <c r="B12" i="14" l="1"/>
  <c r="C12" i="14"/>
  <c r="D12" i="14"/>
  <c r="E12" i="14"/>
  <c r="F12" i="14"/>
  <c r="G5" i="14"/>
  <c r="F28" i="14"/>
  <c r="E28" i="14"/>
  <c r="F27" i="14"/>
  <c r="E27" i="14"/>
  <c r="F26" i="14"/>
  <c r="E26" i="14"/>
  <c r="L28" i="14"/>
  <c r="K28" i="14"/>
  <c r="L27" i="14"/>
  <c r="K27" i="14"/>
  <c r="L26" i="14"/>
  <c r="K26" i="14"/>
  <c r="L14" i="14"/>
  <c r="K14" i="14"/>
  <c r="L13" i="14"/>
  <c r="K13" i="14"/>
  <c r="L12" i="14"/>
  <c r="K12" i="14"/>
  <c r="G19" i="14"/>
  <c r="A19" i="14"/>
  <c r="G3" i="14"/>
  <c r="A17" i="14" s="1"/>
  <c r="G17" i="14" s="1"/>
  <c r="G1" i="14"/>
  <c r="A15" i="14" s="1"/>
  <c r="G15" i="14" s="1"/>
  <c r="J28" i="14"/>
  <c r="I28" i="14"/>
  <c r="H28" i="14"/>
  <c r="J27" i="14"/>
  <c r="I27" i="14"/>
  <c r="H27" i="14"/>
  <c r="J26" i="14"/>
  <c r="I26" i="14"/>
  <c r="H26" i="14"/>
  <c r="D28" i="14"/>
  <c r="C28" i="14"/>
  <c r="B28" i="14"/>
  <c r="D27" i="14"/>
  <c r="C27" i="14"/>
  <c r="B27" i="14"/>
  <c r="D26" i="14"/>
  <c r="C26" i="14"/>
  <c r="B26" i="14"/>
  <c r="J14" i="14"/>
  <c r="I14" i="14"/>
  <c r="H14" i="14"/>
  <c r="J13" i="14"/>
  <c r="I13" i="14"/>
  <c r="H13" i="14"/>
  <c r="J12" i="14"/>
  <c r="I12" i="14"/>
  <c r="H12" i="14"/>
  <c r="C13" i="14"/>
  <c r="D13" i="14"/>
  <c r="E13" i="14"/>
  <c r="F13" i="14"/>
  <c r="C14" i="14"/>
  <c r="D14" i="14"/>
  <c r="E14" i="14"/>
  <c r="F14" i="14"/>
  <c r="B14" i="14"/>
  <c r="B13" i="14"/>
  <c r="A6" i="14"/>
  <c r="G20" i="14"/>
  <c r="G6" i="14"/>
  <c r="A20" i="14"/>
  <c r="A7" i="14"/>
  <c r="A21" i="14" s="1"/>
  <c r="A8" i="14"/>
  <c r="G8" i="14" s="1"/>
  <c r="G21" i="14"/>
  <c r="G7" i="14"/>
  <c r="A9" i="14"/>
  <c r="A23" i="14" s="1"/>
  <c r="G22" i="14"/>
  <c r="A10" i="14" l="1"/>
  <c r="G9" i="14"/>
  <c r="G23" i="14"/>
  <c r="A22" i="14"/>
  <c r="G10" i="14" l="1"/>
  <c r="G24" i="14"/>
  <c r="A11" i="14"/>
  <c r="A24" i="14"/>
  <c r="G11" i="14" l="1"/>
  <c r="G25" i="14"/>
  <c r="A25" i="14"/>
</calcChain>
</file>

<file path=xl/sharedStrings.xml><?xml version="1.0" encoding="utf-8"?>
<sst xmlns="http://schemas.openxmlformats.org/spreadsheetml/2006/main" count="50" uniqueCount="17">
  <si>
    <t>SS</t>
  </si>
  <si>
    <t>T-N</t>
  </si>
  <si>
    <t>T-P</t>
  </si>
  <si>
    <t>TOC</t>
    <phoneticPr fontId="2" type="noConversion"/>
  </si>
  <si>
    <t>수질기준</t>
    <phoneticPr fontId="2" type="noConversion"/>
  </si>
  <si>
    <t>-</t>
    <phoneticPr fontId="2" type="noConversion"/>
  </si>
  <si>
    <t>pH</t>
    <phoneticPr fontId="2" type="noConversion"/>
  </si>
  <si>
    <t>방류수 수질농도</t>
    <phoneticPr fontId="2" type="noConversion"/>
  </si>
  <si>
    <t>김제공공하수처리시설</t>
    <phoneticPr fontId="2" type="noConversion"/>
  </si>
  <si>
    <t>평 균</t>
    <phoneticPr fontId="2" type="noConversion"/>
  </si>
  <si>
    <t>최 대</t>
    <phoneticPr fontId="2" type="noConversion"/>
  </si>
  <si>
    <t>최 소</t>
    <phoneticPr fontId="2" type="noConversion"/>
  </si>
  <si>
    <t>만경공공하수처리시설</t>
    <phoneticPr fontId="2" type="noConversion"/>
  </si>
  <si>
    <t>금산공공하수처리시설</t>
    <phoneticPr fontId="2" type="noConversion"/>
  </si>
  <si>
    <t>금구공공하수처리시설</t>
    <phoneticPr fontId="2" type="noConversion"/>
  </si>
  <si>
    <t>7월 3주차</t>
    <phoneticPr fontId="2" type="noConversion"/>
  </si>
  <si>
    <t>2026년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</si>
</sst>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7" formatCode="#,##0_ "/>
    <numFmt numFmtId="179" formatCode="#,##0_);[Red]\(#,##0\)"/>
    <numFmt numFmtId="180" formatCode="#,##0.0_);[Red]\(#,##0.0\)"/>
    <numFmt numFmtId="182" formatCode="#,##0.000_);[Red]\(#,##0.000\)"/>
    <numFmt numFmtId="187" formatCode="#,##0.0"/>
    <numFmt numFmtId="189" formatCode="_ * #,##0_ ;_ * \-#,##0_ ;_ * &quot;-&quot;_ ;_ @_ "/>
    <numFmt numFmtId="190" formatCode="_ * #,##0.00_ ;_ * \-#,##0.00_ ;_ * &quot;-&quot;??_ ;_ @_ "/>
    <numFmt numFmtId="191" formatCode="&quot;₩&quot;#,##0;&quot;₩&quot;&quot;₩&quot;\-#,##0"/>
    <numFmt numFmtId="192" formatCode="&quot;₩&quot;#,##0.00;&quot;₩&quot;&quot;₩&quot;\-#,##0.00"/>
    <numFmt numFmtId="193" formatCode="mm&quot;월&quot;\ dd&quot;일&quot;"/>
    <numFmt numFmtId="194" formatCode="#,##0.0_ "/>
    <numFmt numFmtId="195" formatCode="#,##0.000_ "/>
    <numFmt numFmtId="205" formatCode="_-[$€-2]* #,##0.00_-;\-[$€-2]* #,##0.00_-;_-[$€-2]* &quot;-&quot;??_-"/>
    <numFmt numFmtId="206" formatCode="#,##0.00&quot;평&quot;"/>
    <numFmt numFmtId="207" formatCode="####\ &quot; 일&quot;"/>
    <numFmt numFmtId="208" formatCode="#,##0.000;\-#,##0.000"/>
    <numFmt numFmtId="209" formatCode="_ &quot;₩&quot;* #,##0.00_ ;_ &quot;₩&quot;* \-#,##0.00_ ;_ &quot;₩&quot;* &quot;-&quot;??_ ;_ @_ "/>
    <numFmt numFmtId="210" formatCode="#,##0.0;\-#,##0.0"/>
    <numFmt numFmtId="211" formatCode="&quot;₩&quot;#,##0;[Red]&quot;₩&quot;\-#,##0"/>
  </numFmts>
  <fonts count="5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8"/>
      <name val="바탕체"/>
      <family val="1"/>
      <charset val="129"/>
    </font>
    <font>
      <b/>
      <sz val="8"/>
      <name val="±Ã¼­"/>
      <family val="1"/>
    </font>
    <font>
      <sz val="12"/>
      <name val="¹UAAA¼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¹ÙÅÁÃ¼"/>
      <family val="1"/>
    </font>
    <font>
      <sz val="12"/>
      <name val="±¼¸²A¼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1"/>
      <name val="Helv"/>
      <family val="2"/>
    </font>
    <font>
      <sz val="10"/>
      <name val="Geneva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한컴바탕"/>
      <family val="1"/>
      <charset val="129"/>
    </font>
    <font>
      <sz val="12"/>
      <color rgb="FF000000"/>
      <name val="한컴바탕"/>
      <family val="1"/>
      <charset val="129"/>
    </font>
    <font>
      <sz val="10"/>
      <color rgb="FF000000"/>
      <name val="Arial"/>
      <family val="2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000000"/>
      <name val="굴림체"/>
      <family val="3"/>
      <charset val="129"/>
    </font>
    <font>
      <u/>
      <sz val="11"/>
      <color rgb="FF800080"/>
      <name val="돋움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5"/>
      <color rgb="FF333399"/>
      <name val="맑은 고딕"/>
      <family val="3"/>
      <charset val="129"/>
    </font>
    <font>
      <b/>
      <sz val="13"/>
      <color rgb="FF333399"/>
      <name val="맑은 고딕"/>
      <family val="3"/>
      <charset val="129"/>
    </font>
    <font>
      <b/>
      <sz val="11"/>
      <color rgb="FF333399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double">
        <color indexed="64"/>
      </bottom>
      <diagonal/>
    </border>
    <border>
      <left style="medium">
        <color indexed="64"/>
      </left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268">
    <xf numFmtId="0" fontId="0" fillId="0" borderId="0">
      <alignment vertical="center"/>
    </xf>
    <xf numFmtId="0" fontId="4" fillId="0" borderId="0"/>
    <xf numFmtId="0" fontId="4" fillId="0" borderId="0"/>
    <xf numFmtId="0" fontId="10" fillId="0" borderId="0" applyBorder="0" applyProtection="0">
      <alignment horizontal="justify" vertical="center"/>
    </xf>
    <xf numFmtId="9" fontId="11" fillId="0" borderId="0" applyFont="0" applyFill="0" applyBorder="0" applyAlignment="0" applyProtection="0"/>
    <xf numFmtId="0" fontId="27" fillId="5" borderId="0">
      <alignment vertical="center"/>
    </xf>
    <xf numFmtId="0" fontId="27" fillId="6" borderId="0">
      <alignment vertical="center"/>
    </xf>
    <xf numFmtId="0" fontId="27" fillId="7" borderId="0">
      <alignment vertical="center"/>
    </xf>
    <xf numFmtId="0" fontId="27" fillId="5" borderId="0">
      <alignment vertical="center"/>
    </xf>
    <xf numFmtId="0" fontId="27" fillId="8" borderId="0">
      <alignment vertical="center"/>
    </xf>
    <xf numFmtId="0" fontId="27" fillId="6" borderId="0">
      <alignment vertical="center"/>
    </xf>
    <xf numFmtId="0" fontId="27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7" fillId="9" borderId="0">
      <alignment vertical="center"/>
    </xf>
    <xf numFmtId="0" fontId="27" fillId="12" borderId="0">
      <alignment vertical="center"/>
    </xf>
    <xf numFmtId="0" fontId="27" fillId="6" borderId="0">
      <alignment vertical="center"/>
    </xf>
    <xf numFmtId="0" fontId="28" fillId="13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8" fillId="9" borderId="0">
      <alignment vertical="center"/>
    </xf>
    <xf numFmtId="0" fontId="28" fillId="13" borderId="0">
      <alignment vertical="center"/>
    </xf>
    <xf numFmtId="0" fontId="28" fillId="6" borderId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6" fillId="0" borderId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0" fontId="30" fillId="0" borderId="0"/>
    <xf numFmtId="0" fontId="17" fillId="0" borderId="0" applyFill="0" applyBorder="0" applyAlignment="0" applyProtection="0"/>
    <xf numFmtId="205" fontId="31" fillId="0" borderId="0"/>
    <xf numFmtId="2" fontId="17" fillId="0" borderId="0" applyFill="0" applyBorder="0" applyAlignment="0" applyProtection="0"/>
    <xf numFmtId="38" fontId="32" fillId="9" borderId="0"/>
    <xf numFmtId="38" fontId="18" fillId="3" borderId="0" applyNumberFormat="0" applyBorder="0" applyAlignment="0" applyProtection="0"/>
    <xf numFmtId="0" fontId="19" fillId="0" borderId="0">
      <alignment horizontal="left"/>
    </xf>
    <xf numFmtId="0" fontId="33" fillId="0" borderId="1">
      <alignment horizontal="left" vertical="center"/>
    </xf>
    <xf numFmtId="0" fontId="20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20" fillId="0" borderId="2">
      <alignment horizontal="left" vertical="center"/>
    </xf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>
      <alignment horizontal="left"/>
    </xf>
    <xf numFmtId="10" fontId="32" fillId="7" borderId="3"/>
    <xf numFmtId="10" fontId="18" fillId="2" borderId="3" applyNumberFormat="0" applyBorder="0" applyAlignment="0" applyProtection="0"/>
    <xf numFmtId="0" fontId="24" fillId="0" borderId="4"/>
    <xf numFmtId="37" fontId="34" fillId="0" borderId="0"/>
    <xf numFmtId="0" fontId="35" fillId="0" borderId="0"/>
    <xf numFmtId="211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10" fontId="36" fillId="0" borderId="0"/>
    <xf numFmtId="10" fontId="5" fillId="0" borderId="0" applyFont="0" applyFill="0" applyBorder="0" applyAlignment="0" applyProtection="0"/>
    <xf numFmtId="0" fontId="25" fillId="0" borderId="0"/>
    <xf numFmtId="0" fontId="24" fillId="0" borderId="0"/>
    <xf numFmtId="0" fontId="11" fillId="0" borderId="0"/>
    <xf numFmtId="0" fontId="11" fillId="0" borderId="0"/>
    <xf numFmtId="0" fontId="17" fillId="0" borderId="5" applyNumberFormat="0" applyFill="0" applyAlignment="0" applyProtection="0"/>
    <xf numFmtId="0" fontId="9" fillId="0" borderId="6">
      <alignment horizontal="left"/>
    </xf>
    <xf numFmtId="0" fontId="28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8" fillId="13" borderId="0">
      <alignment vertical="center"/>
    </xf>
    <xf numFmtId="0" fontId="28" fillId="17" borderId="0">
      <alignment vertical="center"/>
    </xf>
    <xf numFmtId="0" fontId="37" fillId="0" borderId="0">
      <alignment vertical="center"/>
    </xf>
    <xf numFmtId="0" fontId="38" fillId="5" borderId="29">
      <alignment vertical="center"/>
    </xf>
    <xf numFmtId="190" fontId="4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39" fillId="18" borderId="0">
      <alignment vertical="center"/>
    </xf>
    <xf numFmtId="0" fontId="13" fillId="0" borderId="0">
      <protection locked="0"/>
    </xf>
    <xf numFmtId="1" fontId="40" fillId="0" borderId="3">
      <alignment horizontal="center"/>
    </xf>
    <xf numFmtId="0" fontId="13" fillId="0" borderId="0">
      <protection locked="0"/>
    </xf>
    <xf numFmtId="0" fontId="41" fillId="0" borderId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0" fillId="7" borderId="3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30" fillId="0" borderId="0">
      <alignment vertical="center"/>
    </xf>
    <xf numFmtId="0" fontId="42" fillId="11" borderId="0">
      <alignment vertical="center"/>
    </xf>
    <xf numFmtId="0" fontId="30" fillId="0" borderId="7">
      <alignment horizontal="center" vertical="center"/>
    </xf>
    <xf numFmtId="0" fontId="3" fillId="0" borderId="0"/>
    <xf numFmtId="0" fontId="43" fillId="0" borderId="0">
      <alignment vertical="center"/>
    </xf>
    <xf numFmtId="0" fontId="44" fillId="19" borderId="31">
      <alignment vertical="center"/>
    </xf>
    <xf numFmtId="208" fontId="4" fillId="0" borderId="0">
      <alignment vertical="center"/>
    </xf>
    <xf numFmtId="41" fontId="30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0" fillId="0" borderId="0"/>
    <xf numFmtId="41" fontId="3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0" fillId="0" borderId="0"/>
    <xf numFmtId="41" fontId="30" fillId="0" borderId="0"/>
    <xf numFmtId="41" fontId="30" fillId="0" borderId="0"/>
    <xf numFmtId="41" fontId="30" fillId="0" borderId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0" fillId="0" borderId="0"/>
    <xf numFmtId="41" fontId="30" fillId="0" borderId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0" fillId="0" borderId="0"/>
    <xf numFmtId="41" fontId="30" fillId="0" borderId="0"/>
    <xf numFmtId="41" fontId="26" fillId="0" borderId="0" applyFont="0" applyFill="0" applyBorder="0" applyAlignment="0" applyProtection="0">
      <alignment vertical="center"/>
    </xf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45" fillId="0" borderId="32">
      <alignment vertical="center"/>
    </xf>
    <xf numFmtId="0" fontId="46" fillId="0" borderId="33">
      <alignment vertical="center"/>
    </xf>
    <xf numFmtId="0" fontId="47" fillId="6" borderId="29">
      <alignment vertical="center"/>
    </xf>
    <xf numFmtId="4" fontId="13" fillId="0" borderId="0">
      <protection locked="0"/>
    </xf>
    <xf numFmtId="187" fontId="4" fillId="0" borderId="0">
      <protection locked="0"/>
    </xf>
    <xf numFmtId="0" fontId="48" fillId="0" borderId="34">
      <alignment vertical="center"/>
    </xf>
    <xf numFmtId="0" fontId="49" fillId="0" borderId="35">
      <alignment vertical="center"/>
    </xf>
    <xf numFmtId="0" fontId="50" fillId="0" borderId="36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20" borderId="0">
      <alignment vertical="center"/>
    </xf>
    <xf numFmtId="0" fontId="4" fillId="0" borderId="0"/>
    <xf numFmtId="0" fontId="53" fillId="5" borderId="37">
      <alignment vertical="center"/>
    </xf>
    <xf numFmtId="206" fontId="30" fillId="0" borderId="0"/>
    <xf numFmtId="207" fontId="30" fillId="0" borderId="0"/>
    <xf numFmtId="42" fontId="26" fillId="0" borderId="0" applyFont="0" applyFill="0" applyBorder="0" applyAlignment="0" applyProtection="0">
      <alignment vertical="center"/>
    </xf>
    <xf numFmtId="209" fontId="4" fillId="0" borderId="0">
      <protection locked="0"/>
    </xf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30" fillId="0" borderId="8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0" fontId="1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9">
      <protection locked="0"/>
    </xf>
    <xf numFmtId="189" fontId="4" fillId="0" borderId="0">
      <protection locked="0"/>
    </xf>
    <xf numFmtId="210" fontId="4" fillId="0" borderId="0">
      <protection locked="0"/>
    </xf>
  </cellStyleXfs>
  <cellXfs count="35">
    <xf numFmtId="0" fontId="0" fillId="0" borderId="0" xfId="0">
      <alignment vertical="center"/>
    </xf>
    <xf numFmtId="0" fontId="6" fillId="0" borderId="0" xfId="0" applyFont="1" applyFill="1">
      <alignment vertical="center"/>
    </xf>
    <xf numFmtId="180" fontId="8" fillId="0" borderId="10" xfId="0" applyNumberFormat="1" applyFont="1" applyFill="1" applyBorder="1" applyAlignment="1">
      <alignment horizontal="center" vertical="center" wrapText="1"/>
    </xf>
    <xf numFmtId="180" fontId="8" fillId="0" borderId="11" xfId="0" applyNumberFormat="1" applyFont="1" applyFill="1" applyBorder="1" applyAlignment="1">
      <alignment horizontal="center" vertical="center" wrapText="1"/>
    </xf>
    <xf numFmtId="195" fontId="6" fillId="0" borderId="0" xfId="0" applyNumberFormat="1" applyFont="1" applyFill="1">
      <alignment vertical="center"/>
    </xf>
    <xf numFmtId="194" fontId="6" fillId="0" borderId="0" xfId="0" applyNumberFormat="1" applyFont="1" applyFill="1">
      <alignment vertical="center"/>
    </xf>
    <xf numFmtId="182" fontId="8" fillId="0" borderId="10" xfId="0" applyNumberFormat="1" applyFont="1" applyFill="1" applyBorder="1" applyAlignment="1">
      <alignment horizontal="center" vertical="center" wrapText="1"/>
    </xf>
    <xf numFmtId="182" fontId="8" fillId="0" borderId="11" xfId="0" applyNumberFormat="1" applyFont="1" applyFill="1" applyBorder="1" applyAlignment="1">
      <alignment horizontal="center" vertical="center" wrapText="1"/>
    </xf>
    <xf numFmtId="194" fontId="7" fillId="4" borderId="12" xfId="0" applyNumberFormat="1" applyFont="1" applyFill="1" applyBorder="1" applyAlignment="1">
      <alignment horizontal="center" vertical="center" wrapText="1"/>
    </xf>
    <xf numFmtId="179" fontId="7" fillId="4" borderId="12" xfId="0" applyNumberFormat="1" applyFont="1" applyFill="1" applyBorder="1" applyAlignment="1">
      <alignment horizontal="center" vertical="center" wrapText="1"/>
    </xf>
    <xf numFmtId="177" fontId="7" fillId="4" borderId="12" xfId="0" applyNumberFormat="1" applyFont="1" applyFill="1" applyBorder="1" applyAlignment="1">
      <alignment horizontal="center" vertical="center" wrapText="1"/>
    </xf>
    <xf numFmtId="194" fontId="7" fillId="4" borderId="13" xfId="0" applyNumberFormat="1" applyFont="1" applyFill="1" applyBorder="1" applyAlignment="1">
      <alignment horizontal="center" vertical="center" wrapText="1"/>
    </xf>
    <xf numFmtId="180" fontId="7" fillId="4" borderId="13" xfId="0" applyNumberFormat="1" applyFont="1" applyFill="1" applyBorder="1" applyAlignment="1">
      <alignment horizontal="center" vertical="center" wrapText="1"/>
    </xf>
    <xf numFmtId="195" fontId="7" fillId="4" borderId="13" xfId="0" applyNumberFormat="1" applyFont="1" applyFill="1" applyBorder="1" applyAlignment="1">
      <alignment horizontal="center" vertical="center" wrapText="1"/>
    </xf>
    <xf numFmtId="180" fontId="8" fillId="0" borderId="13" xfId="0" applyNumberFormat="1" applyFont="1" applyFill="1" applyBorder="1" applyAlignment="1">
      <alignment horizontal="center" vertical="center" wrapText="1"/>
    </xf>
    <xf numFmtId="182" fontId="8" fillId="0" borderId="13" xfId="0" applyNumberFormat="1" applyFont="1" applyFill="1" applyBorder="1" applyAlignment="1">
      <alignment horizontal="center" vertical="center" wrapText="1"/>
    </xf>
    <xf numFmtId="195" fontId="7" fillId="4" borderId="14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94" fontId="7" fillId="4" borderId="16" xfId="0" applyNumberFormat="1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182" fontId="8" fillId="0" borderId="18" xfId="0" applyNumberFormat="1" applyFont="1" applyFill="1" applyBorder="1" applyAlignment="1">
      <alignment horizontal="center" vertical="center" wrapText="1"/>
    </xf>
    <xf numFmtId="182" fontId="8" fillId="0" borderId="19" xfId="0" applyNumberFormat="1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182" fontId="8" fillId="0" borderId="14" xfId="0" applyNumberFormat="1" applyFont="1" applyFill="1" applyBorder="1" applyAlignment="1">
      <alignment horizontal="center" vertical="center" wrapText="1"/>
    </xf>
    <xf numFmtId="193" fontId="8" fillId="0" borderId="21" xfId="0" applyNumberFormat="1" applyFont="1" applyFill="1" applyBorder="1" applyAlignment="1">
      <alignment horizontal="center" vertical="center" wrapText="1"/>
    </xf>
    <xf numFmtId="180" fontId="8" fillId="0" borderId="22" xfId="0" applyNumberFormat="1" applyFont="1" applyFill="1" applyBorder="1" applyAlignment="1">
      <alignment horizontal="center" vertical="center" wrapText="1"/>
    </xf>
    <xf numFmtId="182" fontId="8" fillId="0" borderId="22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</cellXfs>
  <cellStyles count="268">
    <cellStyle name="??&amp;O?&amp;H?_x0008__x000f__x0007_?_x0007__x0001__x0001_" xfId="1"/>
    <cellStyle name="??&amp;O?&amp;H?_x0008_??_x0007__x0001__x0001_" xfId="2"/>
    <cellStyle name="¿­Á¦¸ñ" xfId="3"/>
    <cellStyle name="¹eºÐA²_±aA¸" xfId="4"/>
    <cellStyle name="20% - 강조색1 2" xfId="5"/>
    <cellStyle name="20% - 강조색2 2" xfId="6"/>
    <cellStyle name="20% - 강조색3 2" xfId="7"/>
    <cellStyle name="20% - 강조색4 2" xfId="8"/>
    <cellStyle name="20% - 강조색5 2" xfId="9"/>
    <cellStyle name="20% - 강조색6 2" xfId="10"/>
    <cellStyle name="40% - 강조색1 2" xfId="11"/>
    <cellStyle name="40% - 강조색2 2" xfId="12"/>
    <cellStyle name="40% - 강조색3 2" xfId="13"/>
    <cellStyle name="40% - 강조색4 2" xfId="14"/>
    <cellStyle name="40% - 강조색5 2" xfId="15"/>
    <cellStyle name="40% - 강조색6 2" xfId="16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AeE­ [0]_±aA¸" xfId="23"/>
    <cellStyle name="AeE­_±aA¸" xfId="24"/>
    <cellStyle name="AÞ¸¶ [0]_±aA¸" xfId="25"/>
    <cellStyle name="ÄÞ¸¶_¿ø°¡À»" xfId="26"/>
    <cellStyle name="AÞ¸¶_±aA¸" xfId="27"/>
    <cellStyle name="C￥AØ_´eºnC￥ (2)_1_ºI´eAa°ø " xfId="28"/>
    <cellStyle name="Ç¥ÁØ_´ëºñÇ¥ (2)_1_ºÎ´ëÅä°ø " xfId="29"/>
    <cellStyle name="C￥AØ_´eºnC￥ (2)_ºI´eAa°ø " xfId="30"/>
    <cellStyle name="Ç¥ÁØ_´ëºñÇ¥ (2)_ºÎ´ëÅä°ø " xfId="31"/>
    <cellStyle name="C￥AØ_¿u°￡¿a¾aº¸°i" xfId="32"/>
    <cellStyle name="Ç¥ÁØ_ºÎ´ëÅä°ø " xfId="33"/>
    <cellStyle name="category" xfId="34"/>
    <cellStyle name="Comma [0]_ SG&amp;A Bridge " xfId="35"/>
    <cellStyle name="Comma_ SG&amp;A Bridge " xfId="36"/>
    <cellStyle name="Currency [0]_ SG&amp;A Bridge " xfId="37"/>
    <cellStyle name="Currency_ SG&amp;A Bridge " xfId="38"/>
    <cellStyle name="Currency1" xfId="39"/>
    <cellStyle name="Date" xfId="40"/>
    <cellStyle name="Euro" xfId="41"/>
    <cellStyle name="Fixed" xfId="42"/>
    <cellStyle name="Grey" xfId="43"/>
    <cellStyle name="Grey 2" xfId="44"/>
    <cellStyle name="HEADER" xfId="45"/>
    <cellStyle name="Header1" xfId="46"/>
    <cellStyle name="Header1 2" xfId="47"/>
    <cellStyle name="Header2" xfId="48"/>
    <cellStyle name="Header2 2" xfId="49"/>
    <cellStyle name="HEADING1" xfId="50"/>
    <cellStyle name="HEADING2" xfId="51"/>
    <cellStyle name="Heading3" xfId="52"/>
    <cellStyle name="Heading4" xfId="53"/>
    <cellStyle name="Input [yellow]" xfId="54"/>
    <cellStyle name="Input [yellow] 2" xfId="55"/>
    <cellStyle name="Model" xfId="56"/>
    <cellStyle name="no dec" xfId="57"/>
    <cellStyle name="Normal - Style1" xfId="58"/>
    <cellStyle name="Normal - Style1 2" xfId="59"/>
    <cellStyle name="Normal - Style2" xfId="60"/>
    <cellStyle name="Normal - Style3" xfId="61"/>
    <cellStyle name="Normal - Style4" xfId="62"/>
    <cellStyle name="Normal - Style5" xfId="63"/>
    <cellStyle name="Normal - Style6" xfId="64"/>
    <cellStyle name="Normal - Style7" xfId="65"/>
    <cellStyle name="Normal - Style8" xfId="66"/>
    <cellStyle name="Normal_ SG&amp;A Bridge " xfId="67"/>
    <cellStyle name="Percent [2]" xfId="68"/>
    <cellStyle name="Percent [2] 2" xfId="69"/>
    <cellStyle name="Standard_VARsiemens" xfId="70"/>
    <cellStyle name="subhead" xfId="71"/>
    <cellStyle name="þ_x001d_ð'&amp;Oy?Hy9_x0008__x000f__x0007_æ_x0007__x0007__x0001__x0001_" xfId="72"/>
    <cellStyle name="þ_x001d_ð'&amp;Oy?Hy9_x0008_E_x000c_￠_x000d__x0007__x0001__x0001_" xfId="73"/>
    <cellStyle name="Total" xfId="74"/>
    <cellStyle name="UM" xfId="75"/>
    <cellStyle name="강조색1 2" xfId="76"/>
    <cellStyle name="강조색2 2" xfId="77"/>
    <cellStyle name="강조색3 2" xfId="78"/>
    <cellStyle name="강조색4 2" xfId="79"/>
    <cellStyle name="강조색5 2" xfId="80"/>
    <cellStyle name="강조색6 2" xfId="81"/>
    <cellStyle name="경고문 2" xfId="82"/>
    <cellStyle name="계산 2" xfId="83"/>
    <cellStyle name="고정소숫점" xfId="84"/>
    <cellStyle name="고정출력1" xfId="85"/>
    <cellStyle name="고정출력2" xfId="86"/>
    <cellStyle name="나쁨 2" xfId="87"/>
    <cellStyle name="날짜" xfId="88"/>
    <cellStyle name="년도" xfId="89"/>
    <cellStyle name="달러" xfId="90"/>
    <cellStyle name="뒤에 오는 하이퍼링크_보상비" xfId="91"/>
    <cellStyle name="똿뗦먛귟 [0.00]_laroux" xfId="92"/>
    <cellStyle name="똿뗦먛귟_laroux" xfId="93"/>
    <cellStyle name="메모 2" xfId="94"/>
    <cellStyle name="믅됞 [0.00]_laroux" xfId="95"/>
    <cellStyle name="믅됞_laroux" xfId="96"/>
    <cellStyle name="백분율 2" xfId="97"/>
    <cellStyle name="백분율 2 2" xfId="98"/>
    <cellStyle name="백분율 3" xfId="99"/>
    <cellStyle name="백분율 4" xfId="100"/>
    <cellStyle name="보통 2" xfId="101"/>
    <cellStyle name="분기" xfId="102"/>
    <cellStyle name="뷭?_BOOKSHIP" xfId="103"/>
    <cellStyle name="설명 텍스트 2" xfId="104"/>
    <cellStyle name="셀 확인 2" xfId="105"/>
    <cellStyle name="숫자(R)" xfId="106"/>
    <cellStyle name="쉼표 [0] 10" xfId="107"/>
    <cellStyle name="쉼표 [0] 2" xfId="108"/>
    <cellStyle name="쉼표 [0] 2 2" xfId="109"/>
    <cellStyle name="쉼표 [0] 2 2 2" xfId="110"/>
    <cellStyle name="쉼표 [0] 2 2 3" xfId="111"/>
    <cellStyle name="쉼표 [0] 2 3" xfId="112"/>
    <cellStyle name="쉼표 [0] 2 3 2" xfId="113"/>
    <cellStyle name="쉼표 [0] 2 4" xfId="114"/>
    <cellStyle name="쉼표 [0] 2 5" xfId="115"/>
    <cellStyle name="쉼표 [0] 2 6" xfId="116"/>
    <cellStyle name="쉼표 [0] 3" xfId="117"/>
    <cellStyle name="쉼표 [0] 3 2" xfId="118"/>
    <cellStyle name="쉼표 [0] 3 2 2" xfId="119"/>
    <cellStyle name="쉼표 [0] 3 3" xfId="120"/>
    <cellStyle name="쉼표 [0] 3 3 2" xfId="121"/>
    <cellStyle name="쉼표 [0] 3 3 3" xfId="122"/>
    <cellStyle name="쉼표 [0] 3 4" xfId="123"/>
    <cellStyle name="쉼표 [0] 3 5" xfId="124"/>
    <cellStyle name="쉼표 [0] 4" xfId="125"/>
    <cellStyle name="쉼표 [0] 4 2" xfId="126"/>
    <cellStyle name="쉼표 [0] 4 3" xfId="127"/>
    <cellStyle name="쉼표 [0] 4 4" xfId="128"/>
    <cellStyle name="쉼표 [0] 5" xfId="129"/>
    <cellStyle name="쉼표 [0] 5 2" xfId="130"/>
    <cellStyle name="쉼표 [0] 5 2 2" xfId="131"/>
    <cellStyle name="쉼표 [0] 5 3" xfId="132"/>
    <cellStyle name="쉼표 [0] 6" xfId="133"/>
    <cellStyle name="쉼표 [0] 7" xfId="134"/>
    <cellStyle name="쉼표 [0] 8" xfId="135"/>
    <cellStyle name="쉼표 [0] 9" xfId="136"/>
    <cellStyle name="식" xfId="137"/>
    <cellStyle name="식_10월공정회의집계" xfId="138"/>
    <cellStyle name="식_2005. 5. 사업추진현황(도제출)" xfId="139"/>
    <cellStyle name="식_2005.10. 사업추진현황(도제출-경필)" xfId="140"/>
    <cellStyle name="식_2005년 사업추진계획(도제출)" xfId="141"/>
    <cellStyle name="식_2005년 처리장별사업비 및 건설분담금" xfId="142"/>
    <cellStyle name="식_6월간공정회의집계(6-22 수정)" xfId="143"/>
    <cellStyle name="식_6월간공정회의집계(경필)" xfId="144"/>
    <cellStyle name="식_6월간공정회의집계(교체)" xfId="145"/>
    <cellStyle name="식_8월공정회의집계" xfId="146"/>
    <cellStyle name="식_군산(수정)" xfId="147"/>
    <cellStyle name="식_새만금수정모델(20031001)-안건수정" xfId="148"/>
    <cellStyle name="식_새만금수정모델(20031001)-안건수정_10월공정회의집계" xfId="149"/>
    <cellStyle name="식_새만금수정모델(20031001)-안건수정_2005. 5. 사업추진현황(도제출)" xfId="150"/>
    <cellStyle name="식_새만금수정모델(20031001)-안건수정_2005.10. 사업추진현황(도제출-경필)" xfId="151"/>
    <cellStyle name="식_새만금수정모델(20031001)-안건수정_2005년 사업추진계획(도제출)" xfId="152"/>
    <cellStyle name="식_새만금수정모델(20031001)-안건수정_2005년 처리장별사업비 및 건설분담금" xfId="153"/>
    <cellStyle name="식_새만금수정모델(20031001)-안건수정_6월간공정회의집계(6-22 수정)" xfId="154"/>
    <cellStyle name="식_새만금수정모델(20031001)-안건수정_6월간공정회의집계(경필)" xfId="155"/>
    <cellStyle name="식_새만금수정모델(20031001)-안건수정_6월간공정회의집계(교체)" xfId="156"/>
    <cellStyle name="식_새만금수정모델(20031001)-안건수정_8월공정회의집계" xfId="157"/>
    <cellStyle name="식_새만금수정모델(20031001)-안건수정_군산(수정)" xfId="158"/>
    <cellStyle name="식_새만금수정모델(20031001)-안건수정_새만금수정모델_40M(20031014)" xfId="159"/>
    <cellStyle name="식_새만금수정모델(20031001)-안건수정_새만금수정모델_40M(20031014)_10월공정회의집계" xfId="160"/>
    <cellStyle name="식_새만금수정모델(20031001)-안건수정_새만금수정모델_40M(20031014)_2005. 5. 사업추진현황(도제출)" xfId="161"/>
    <cellStyle name="식_새만금수정모델(20031001)-안건수정_새만금수정모델_40M(20031014)_2005.10. 사업추진현황(도제출-경필)" xfId="162"/>
    <cellStyle name="식_새만금수정모델(20031001)-안건수정_새만금수정모델_40M(20031014)_2005년 사업추진계획(도제출)" xfId="163"/>
    <cellStyle name="식_새만금수정모델(20031001)-안건수정_새만금수정모델_40M(20031014)_2005년 처리장별사업비 및 건설분담금" xfId="164"/>
    <cellStyle name="식_새만금수정모델(20031001)-안건수정_새만금수정모델_40M(20031014)_6월간공정회의집계(6-22 수정)" xfId="165"/>
    <cellStyle name="식_새만금수정모델(20031001)-안건수정_새만금수정모델_40M(20031014)_6월간공정회의집계(경필)" xfId="166"/>
    <cellStyle name="식_새만금수정모델(20031001)-안건수정_새만금수정모델_40M(20031014)_6월간공정회의집계(교체)" xfId="167"/>
    <cellStyle name="식_새만금수정모델(20031001)-안건수정_새만금수정모델_40M(20031014)_8월공정회의집계" xfId="168"/>
    <cellStyle name="식_새만금수정모델(20031001)-안건수정_새만금수정모델_40M(20031014)_군산(수정)" xfId="169"/>
    <cellStyle name="식_새만금수정모델(20031001)-안건수정_새만금수정모델_40M(20031014)_월간공정회의자료(SAMPLE)" xfId="170"/>
    <cellStyle name="식_새만금수정모델(20031001)-안건수정_월간공정회의자료(SAMPLE)" xfId="171"/>
    <cellStyle name="식_월간공정회의자료(SAMPLE)" xfId="172"/>
    <cellStyle name="연결된 셀 2" xfId="173"/>
    <cellStyle name="요약 2" xfId="174"/>
    <cellStyle name="입력 2" xfId="175"/>
    <cellStyle name="자리수" xfId="176"/>
    <cellStyle name="자리수0" xfId="177"/>
    <cellStyle name="제목 1 2" xfId="178"/>
    <cellStyle name="제목 2 2" xfId="179"/>
    <cellStyle name="제목 3 2" xfId="180"/>
    <cellStyle name="제목 4 2" xfId="181"/>
    <cellStyle name="제목 5" xfId="182"/>
    <cellStyle name="좋음 2" xfId="183"/>
    <cellStyle name="지정되지 않음" xfId="184"/>
    <cellStyle name="출력 2" xfId="185"/>
    <cellStyle name="콤마 [0]_ 2팀층별 " xfId="186"/>
    <cellStyle name="콤마_ 2팀층별 " xfId="187"/>
    <cellStyle name="통화 [0] 2" xfId="188"/>
    <cellStyle name="퍼센트" xfId="189"/>
    <cellStyle name="평" xfId="190"/>
    <cellStyle name="평_10월공정회의집계" xfId="191"/>
    <cellStyle name="평_2005. 5. 사업추진현황(도제출)" xfId="192"/>
    <cellStyle name="평_2005.10. 사업추진현황(도제출-경필)" xfId="193"/>
    <cellStyle name="평_2005년 사업추진계획(도제출)" xfId="194"/>
    <cellStyle name="평_2005년 처리장별사업비 및 건설분담금" xfId="195"/>
    <cellStyle name="평_6월간공정회의집계(6-22 수정)" xfId="196"/>
    <cellStyle name="평_6월간공정회의집계(경필)" xfId="197"/>
    <cellStyle name="평_6월간공정회의집계(교체)" xfId="198"/>
    <cellStyle name="평_8월공정회의집계" xfId="199"/>
    <cellStyle name="평_군산(수정)" xfId="200"/>
    <cellStyle name="평_새만금수정모델(20031001)-안건수정" xfId="201"/>
    <cellStyle name="평_새만금수정모델(20031001)-안건수정_10월공정회의집계" xfId="202"/>
    <cellStyle name="평_새만금수정모델(20031001)-안건수정_2005. 5. 사업추진현황(도제출)" xfId="203"/>
    <cellStyle name="평_새만금수정모델(20031001)-안건수정_2005.10. 사업추진현황(도제출-경필)" xfId="204"/>
    <cellStyle name="평_새만금수정모델(20031001)-안건수정_2005년 사업추진계획(도제출)" xfId="205"/>
    <cellStyle name="평_새만금수정모델(20031001)-안건수정_2005년 처리장별사업비 및 건설분담금" xfId="206"/>
    <cellStyle name="평_새만금수정모델(20031001)-안건수정_6월간공정회의집계(6-22 수정)" xfId="207"/>
    <cellStyle name="평_새만금수정모델(20031001)-안건수정_6월간공정회의집계(경필)" xfId="208"/>
    <cellStyle name="평_새만금수정모델(20031001)-안건수정_6월간공정회의집계(교체)" xfId="209"/>
    <cellStyle name="평_새만금수정모델(20031001)-안건수정_8월공정회의집계" xfId="210"/>
    <cellStyle name="평_새만금수정모델(20031001)-안건수정_군산(수정)" xfId="211"/>
    <cellStyle name="평_새만금수정모델(20031001)-안건수정_새만금수정모델_40M(20031014)" xfId="212"/>
    <cellStyle name="평_새만금수정모델(20031001)-안건수정_새만금수정모델_40M(20031014)_10월공정회의집계" xfId="213"/>
    <cellStyle name="평_새만금수정모델(20031001)-안건수정_새만금수정모델_40M(20031014)_2005. 5. 사업추진현황(도제출)" xfId="214"/>
    <cellStyle name="평_새만금수정모델(20031001)-안건수정_새만금수정모델_40M(20031014)_2005.10. 사업추진현황(도제출-경필)" xfId="215"/>
    <cellStyle name="평_새만금수정모델(20031001)-안건수정_새만금수정모델_40M(20031014)_2005년 사업추진계획(도제출)" xfId="216"/>
    <cellStyle name="평_새만금수정모델(20031001)-안건수정_새만금수정모델_40M(20031014)_2005년 처리장별사업비 및 건설분담금" xfId="217"/>
    <cellStyle name="평_새만금수정모델(20031001)-안건수정_새만금수정모델_40M(20031014)_6월간공정회의집계(6-22 수정)" xfId="218"/>
    <cellStyle name="평_새만금수정모델(20031001)-안건수정_새만금수정모델_40M(20031014)_6월간공정회의집계(경필)" xfId="219"/>
    <cellStyle name="평_새만금수정모델(20031001)-안건수정_새만금수정모델_40M(20031014)_6월간공정회의집계(교체)" xfId="220"/>
    <cellStyle name="평_새만금수정모델(20031001)-안건수정_새만금수정모델_40M(20031014)_8월공정회의집계" xfId="221"/>
    <cellStyle name="평_새만금수정모델(20031001)-안건수정_새만금수정모델_40M(20031014)_군산(수정)" xfId="222"/>
    <cellStyle name="평_새만금수정모델(20031001)-안건수정_새만금수정모델_40M(20031014)_월간공정회의자료(SAMPLE)" xfId="223"/>
    <cellStyle name="평_새만금수정모델(20031001)-안건수정_월간공정회의자료(SAMPLE)" xfId="224"/>
    <cellStyle name="평_월간공정회의자료(SAMPLE)" xfId="225"/>
    <cellStyle name="표준" xfId="0" builtinId="0"/>
    <cellStyle name="표준 10" xfId="226"/>
    <cellStyle name="표준 10 2" xfId="227"/>
    <cellStyle name="표준 10 3" xfId="228"/>
    <cellStyle name="표준 11" xfId="229"/>
    <cellStyle name="표준 11 2" xfId="230"/>
    <cellStyle name="표준 12" xfId="231"/>
    <cellStyle name="표준 13" xfId="232"/>
    <cellStyle name="표준 13 2" xfId="233"/>
    <cellStyle name="표준 14" xfId="234"/>
    <cellStyle name="표준 15" xfId="235"/>
    <cellStyle name="표준 16" xfId="236"/>
    <cellStyle name="표준 17" xfId="237"/>
    <cellStyle name="표준 17 2" xfId="238"/>
    <cellStyle name="표준 18" xfId="239"/>
    <cellStyle name="표준 19" xfId="240"/>
    <cellStyle name="표준 2" xfId="241"/>
    <cellStyle name="표준 2 2" xfId="242"/>
    <cellStyle name="표준 2 2 2" xfId="243"/>
    <cellStyle name="표준 2 3" xfId="244"/>
    <cellStyle name="표준 2 3 2" xfId="245"/>
    <cellStyle name="표준 2 4" xfId="246"/>
    <cellStyle name="표준 2 5" xfId="247"/>
    <cellStyle name="표준 2 6" xfId="248"/>
    <cellStyle name="표준 20" xfId="249"/>
    <cellStyle name="표준 21" xfId="250"/>
    <cellStyle name="표준 21 2" xfId="251"/>
    <cellStyle name="표준 22" xfId="252"/>
    <cellStyle name="표준 23" xfId="253"/>
    <cellStyle name="표준 3" xfId="254"/>
    <cellStyle name="표준 3 2" xfId="255"/>
    <cellStyle name="표준 3 3" xfId="256"/>
    <cellStyle name="표준 4" xfId="257"/>
    <cellStyle name="표준 4 2" xfId="258"/>
    <cellStyle name="표준 5" xfId="259"/>
    <cellStyle name="표준 5 2" xfId="260"/>
    <cellStyle name="표준 6" xfId="261"/>
    <cellStyle name="표준 7" xfId="262"/>
    <cellStyle name="표준 8" xfId="263"/>
    <cellStyle name="표준 9" xfId="264"/>
    <cellStyle name="합산" xfId="265"/>
    <cellStyle name="화폐기호" xfId="266"/>
    <cellStyle name="화폐기호0" xfId="2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11519\Users\Users\&#53076;&#50724;&#47217;\Desktop\&#51204;&#49328;&#54868;&#50868;&#50689;&#54532;&#47196;&#44536;&#47016;(&#44608;&#51228;&#49324;&#50629;&#49548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인1"/>
      <sheetName val="공정메인"/>
      <sheetName val="실험메인"/>
      <sheetName val="김제분석TREND"/>
      <sheetName val="소규모유량관리"/>
      <sheetName val="김제일간수질"/>
      <sheetName val="김제유량관리"/>
      <sheetName val="김제수질관리"/>
      <sheetName val="김제운영일지"/>
      <sheetName val="김제일간MASS"/>
      <sheetName val="김제월간수질"/>
      <sheetName val="김제월간MASS"/>
      <sheetName val="김제약품사용"/>
      <sheetName val="업무관리"/>
      <sheetName val="김제필요공기"/>
      <sheetName val="김제TREND"/>
      <sheetName val="실험입력"/>
      <sheetName val="실험조회"/>
      <sheetName val="김제실험자료"/>
      <sheetName val="만경실험자료"/>
      <sheetName val="금산실험자료"/>
      <sheetName val="금구실험자료"/>
      <sheetName val="죽산실험자료"/>
      <sheetName val="공정자료"/>
      <sheetName val="공정자료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Q19" sqref="Q19"/>
    </sheetView>
  </sheetViews>
  <sheetFormatPr defaultRowHeight="13.5"/>
  <cols>
    <col min="1" max="1" width="8.88671875" style="1"/>
    <col min="2" max="4" width="8.5546875" style="5" customWidth="1"/>
    <col min="5" max="6" width="8.5546875" style="4" customWidth="1"/>
    <col min="7" max="16384" width="8.88671875" style="1"/>
  </cols>
  <sheetData>
    <row r="1" spans="1:12" ht="13.5" customHeight="1">
      <c r="A1" s="28" t="s">
        <v>16</v>
      </c>
      <c r="B1" s="30" t="s">
        <v>8</v>
      </c>
      <c r="C1" s="30"/>
      <c r="D1" s="30"/>
      <c r="E1" s="30"/>
      <c r="F1" s="31"/>
      <c r="G1" s="28" t="str">
        <f>A1</f>
        <v>2026년</v>
      </c>
      <c r="H1" s="30" t="s">
        <v>13</v>
      </c>
      <c r="I1" s="30"/>
      <c r="J1" s="30"/>
      <c r="K1" s="30"/>
      <c r="L1" s="31"/>
    </row>
    <row r="2" spans="1:12" ht="13.5" customHeight="1">
      <c r="A2" s="29"/>
      <c r="B2" s="32" t="s">
        <v>7</v>
      </c>
      <c r="C2" s="33"/>
      <c r="D2" s="33"/>
      <c r="E2" s="33"/>
      <c r="F2" s="34"/>
      <c r="G2" s="29"/>
      <c r="H2" s="32" t="s">
        <v>7</v>
      </c>
      <c r="I2" s="33"/>
      <c r="J2" s="33"/>
      <c r="K2" s="33"/>
      <c r="L2" s="34"/>
    </row>
    <row r="3" spans="1:12" ht="14.25" thickBot="1">
      <c r="A3" s="27" t="s">
        <v>15</v>
      </c>
      <c r="B3" s="11" t="s">
        <v>6</v>
      </c>
      <c r="C3" s="12" t="s">
        <v>3</v>
      </c>
      <c r="D3" s="11" t="s">
        <v>0</v>
      </c>
      <c r="E3" s="13" t="s">
        <v>1</v>
      </c>
      <c r="F3" s="16" t="s">
        <v>2</v>
      </c>
      <c r="G3" s="27" t="str">
        <f>A3</f>
        <v>7월 3주차</v>
      </c>
      <c r="H3" s="11" t="s">
        <v>6</v>
      </c>
      <c r="I3" s="12" t="s">
        <v>3</v>
      </c>
      <c r="J3" s="11" t="s">
        <v>0</v>
      </c>
      <c r="K3" s="13" t="s">
        <v>1</v>
      </c>
      <c r="L3" s="16" t="s">
        <v>2</v>
      </c>
    </row>
    <row r="4" spans="1:12" ht="15" thickTop="1" thickBot="1">
      <c r="A4" s="17" t="s">
        <v>4</v>
      </c>
      <c r="B4" s="8" t="s">
        <v>5</v>
      </c>
      <c r="C4" s="9">
        <v>15</v>
      </c>
      <c r="D4" s="9">
        <v>10</v>
      </c>
      <c r="E4" s="10">
        <v>20</v>
      </c>
      <c r="F4" s="18">
        <v>0.2</v>
      </c>
      <c r="G4" s="17" t="s">
        <v>4</v>
      </c>
      <c r="H4" s="8" t="s">
        <v>5</v>
      </c>
      <c r="I4" s="9">
        <v>15</v>
      </c>
      <c r="J4" s="9">
        <v>10</v>
      </c>
      <c r="K4" s="10">
        <v>20</v>
      </c>
      <c r="L4" s="18">
        <v>0.2</v>
      </c>
    </row>
    <row r="5" spans="1:12" ht="14.1" customHeight="1" thickTop="1">
      <c r="A5" s="19">
        <v>45851</v>
      </c>
      <c r="B5" s="2">
        <v>6.8</v>
      </c>
      <c r="C5" s="2">
        <v>5.2</v>
      </c>
      <c r="D5" s="2">
        <v>1</v>
      </c>
      <c r="E5" s="6">
        <v>7.7519999999999998</v>
      </c>
      <c r="F5" s="20">
        <v>2.8000000000000001E-2</v>
      </c>
      <c r="G5" s="19">
        <f t="shared" ref="G5:G11" si="0">A5</f>
        <v>45851</v>
      </c>
      <c r="H5" s="2">
        <v>6.8</v>
      </c>
      <c r="I5" s="2">
        <v>4.8</v>
      </c>
      <c r="J5" s="2">
        <v>2.4</v>
      </c>
      <c r="K5" s="6">
        <v>2.6219999999999999</v>
      </c>
      <c r="L5" s="20">
        <v>3.4000000000000002E-2</v>
      </c>
    </row>
    <row r="6" spans="1:12" ht="14.1" customHeight="1">
      <c r="A6" s="19">
        <f t="shared" ref="A6:A11" si="1">A5+1</f>
        <v>45852</v>
      </c>
      <c r="B6" s="3">
        <v>6.7</v>
      </c>
      <c r="C6" s="3">
        <v>5.7</v>
      </c>
      <c r="D6" s="3">
        <v>0.8</v>
      </c>
      <c r="E6" s="7">
        <v>6.5039999999999996</v>
      </c>
      <c r="F6" s="21">
        <v>3.1E-2</v>
      </c>
      <c r="G6" s="19">
        <f t="shared" si="0"/>
        <v>45852</v>
      </c>
      <c r="H6" s="3">
        <v>6.7</v>
      </c>
      <c r="I6" s="3">
        <v>3.3</v>
      </c>
      <c r="J6" s="3">
        <v>3.1</v>
      </c>
      <c r="K6" s="7">
        <v>3.0659999999999998</v>
      </c>
      <c r="L6" s="21">
        <v>4.3999999999999997E-2</v>
      </c>
    </row>
    <row r="7" spans="1:12" ht="14.1" customHeight="1">
      <c r="A7" s="19">
        <f t="shared" si="1"/>
        <v>45853</v>
      </c>
      <c r="B7" s="3">
        <v>6.8</v>
      </c>
      <c r="C7" s="3">
        <v>5.7</v>
      </c>
      <c r="D7" s="3">
        <v>1.2</v>
      </c>
      <c r="E7" s="7">
        <v>8.9640000000000004</v>
      </c>
      <c r="F7" s="21">
        <v>3.5999999999999997E-2</v>
      </c>
      <c r="G7" s="19">
        <f t="shared" si="0"/>
        <v>45853</v>
      </c>
      <c r="H7" s="3">
        <v>6.6</v>
      </c>
      <c r="I7" s="3">
        <v>4.0999999999999996</v>
      </c>
      <c r="J7" s="3">
        <v>1.6</v>
      </c>
      <c r="K7" s="7">
        <v>3.222</v>
      </c>
      <c r="L7" s="21">
        <v>5.2999999999999999E-2</v>
      </c>
    </row>
    <row r="8" spans="1:12" ht="14.1" customHeight="1">
      <c r="A8" s="19">
        <f t="shared" si="1"/>
        <v>45854</v>
      </c>
      <c r="B8" s="3">
        <v>6.7</v>
      </c>
      <c r="C8" s="3">
        <v>5.7</v>
      </c>
      <c r="D8" s="3">
        <v>1.2</v>
      </c>
      <c r="E8" s="7">
        <v>6.63</v>
      </c>
      <c r="F8" s="21">
        <v>3.2000000000000001E-2</v>
      </c>
      <c r="G8" s="19">
        <f t="shared" si="0"/>
        <v>45854</v>
      </c>
      <c r="H8" s="3">
        <v>6.9</v>
      </c>
      <c r="I8" s="3">
        <v>3.8</v>
      </c>
      <c r="J8" s="3">
        <v>2.4</v>
      </c>
      <c r="K8" s="7">
        <v>2.9940000000000002</v>
      </c>
      <c r="L8" s="21">
        <v>4.2999999999999997E-2</v>
      </c>
    </row>
    <row r="9" spans="1:12" ht="14.1" customHeight="1">
      <c r="A9" s="19">
        <f t="shared" si="1"/>
        <v>45855</v>
      </c>
      <c r="B9" s="3">
        <v>6.8</v>
      </c>
      <c r="C9" s="3">
        <v>5</v>
      </c>
      <c r="D9" s="3">
        <v>1.1000000000000001</v>
      </c>
      <c r="E9" s="7">
        <v>8.4120000000000008</v>
      </c>
      <c r="F9" s="21">
        <v>2.5999999999999999E-2</v>
      </c>
      <c r="G9" s="19">
        <f t="shared" si="0"/>
        <v>45855</v>
      </c>
      <c r="H9" s="3">
        <v>6.6</v>
      </c>
      <c r="I9" s="3">
        <v>3.9</v>
      </c>
      <c r="J9" s="3">
        <v>2.9</v>
      </c>
      <c r="K9" s="7">
        <v>3.774</v>
      </c>
      <c r="L9" s="21">
        <v>4.9000000000000002E-2</v>
      </c>
    </row>
    <row r="10" spans="1:12" ht="14.1" customHeight="1">
      <c r="A10" s="19">
        <f t="shared" si="1"/>
        <v>45856</v>
      </c>
      <c r="B10" s="3">
        <v>6.8</v>
      </c>
      <c r="C10" s="3">
        <v>4.8</v>
      </c>
      <c r="D10" s="3">
        <v>1.8</v>
      </c>
      <c r="E10" s="7">
        <v>7.6440000000000001</v>
      </c>
      <c r="F10" s="21">
        <v>0.02</v>
      </c>
      <c r="G10" s="19">
        <f t="shared" si="0"/>
        <v>45856</v>
      </c>
      <c r="H10" s="3">
        <v>6.7</v>
      </c>
      <c r="I10" s="3">
        <v>4.5</v>
      </c>
      <c r="J10" s="3">
        <v>3.2</v>
      </c>
      <c r="K10" s="7">
        <v>3.2879999999999998</v>
      </c>
      <c r="L10" s="21">
        <v>4.1000000000000002E-2</v>
      </c>
    </row>
    <row r="11" spans="1:12" ht="14.1" customHeight="1" thickBot="1">
      <c r="A11" s="22">
        <f t="shared" si="1"/>
        <v>45857</v>
      </c>
      <c r="B11" s="14">
        <v>6.6</v>
      </c>
      <c r="C11" s="14">
        <v>3.5</v>
      </c>
      <c r="D11" s="14">
        <v>1.7</v>
      </c>
      <c r="E11" s="15">
        <v>6.8579999999999997</v>
      </c>
      <c r="F11" s="23">
        <v>1.7000000000000001E-2</v>
      </c>
      <c r="G11" s="22">
        <f t="shared" si="0"/>
        <v>45857</v>
      </c>
      <c r="H11" s="14">
        <v>6.7</v>
      </c>
      <c r="I11" s="14">
        <v>4.2</v>
      </c>
      <c r="J11" s="14">
        <v>2.5</v>
      </c>
      <c r="K11" s="15">
        <v>3.6779999999999999</v>
      </c>
      <c r="L11" s="23">
        <v>3.7999999999999999E-2</v>
      </c>
    </row>
    <row r="12" spans="1:12" ht="14.1" customHeight="1" thickTop="1">
      <c r="A12" s="19" t="s">
        <v>9</v>
      </c>
      <c r="B12" s="2">
        <f>AVERAGE(B5:B11)</f>
        <v>6.742857142857142</v>
      </c>
      <c r="C12" s="2">
        <f>AVERAGE(C5:C11)</f>
        <v>5.0857142857142863</v>
      </c>
      <c r="D12" s="2">
        <f>AVERAGE(D5:D11)</f>
        <v>1.2571428571428573</v>
      </c>
      <c r="E12" s="6">
        <f>AVERAGE(E5:E11)</f>
        <v>7.5377142857142854</v>
      </c>
      <c r="F12" s="6">
        <f>AVERAGE(F5:F11)</f>
        <v>2.7142857142857142E-2</v>
      </c>
      <c r="G12" s="19" t="s">
        <v>9</v>
      </c>
      <c r="H12" s="2">
        <f>AVERAGE(H5:H11)</f>
        <v>6.7142857142857153</v>
      </c>
      <c r="I12" s="2">
        <f>AVERAGE(I5:I11)</f>
        <v>4.0857142857142854</v>
      </c>
      <c r="J12" s="2">
        <f>AVERAGE(J5:J11)</f>
        <v>2.5857142857142859</v>
      </c>
      <c r="K12" s="6">
        <f>AVERAGE(K5:K11)</f>
        <v>3.2348571428571433</v>
      </c>
      <c r="L12" s="6">
        <f>AVERAGE(L5:L11)</f>
        <v>4.3142857142857136E-2</v>
      </c>
    </row>
    <row r="13" spans="1:12" ht="12.75" customHeight="1">
      <c r="A13" s="19" t="s">
        <v>10</v>
      </c>
      <c r="B13" s="3">
        <f>MAX(B5:B11)</f>
        <v>6.8</v>
      </c>
      <c r="C13" s="3">
        <f>MAX(C5:C11)</f>
        <v>5.7</v>
      </c>
      <c r="D13" s="3">
        <f>MAX(D5:D11)</f>
        <v>1.8</v>
      </c>
      <c r="E13" s="7">
        <f>MAX(E5:E11)</f>
        <v>8.9640000000000004</v>
      </c>
      <c r="F13" s="7">
        <f>MAX(F5:F11)</f>
        <v>3.5999999999999997E-2</v>
      </c>
      <c r="G13" s="19" t="s">
        <v>10</v>
      </c>
      <c r="H13" s="3">
        <f>MAX(H5:H11)</f>
        <v>6.9</v>
      </c>
      <c r="I13" s="3">
        <f>MAX(I5:I11)</f>
        <v>4.8</v>
      </c>
      <c r="J13" s="3">
        <f>MAX(J5:J11)</f>
        <v>3.2</v>
      </c>
      <c r="K13" s="7">
        <f>MAX(K5:K11)</f>
        <v>3.774</v>
      </c>
      <c r="L13" s="7">
        <f>MAX(L5:L11)</f>
        <v>5.2999999999999999E-2</v>
      </c>
    </row>
    <row r="14" spans="1:12" ht="14.1" customHeight="1" thickBot="1">
      <c r="A14" s="24" t="s">
        <v>11</v>
      </c>
      <c r="B14" s="25">
        <f>MIN(B5:B11)</f>
        <v>6.6</v>
      </c>
      <c r="C14" s="25">
        <f>MIN(C5:C11)</f>
        <v>3.5</v>
      </c>
      <c r="D14" s="25">
        <f>MIN(D5:D11)</f>
        <v>0.8</v>
      </c>
      <c r="E14" s="26">
        <f>MIN(E5:E11)</f>
        <v>6.5039999999999996</v>
      </c>
      <c r="F14" s="26">
        <f>MIN(F5:F11)</f>
        <v>1.7000000000000001E-2</v>
      </c>
      <c r="G14" s="24" t="s">
        <v>11</v>
      </c>
      <c r="H14" s="25">
        <f>MIN(H5:H11)</f>
        <v>6.6</v>
      </c>
      <c r="I14" s="25">
        <f>MIN(I5:I11)</f>
        <v>3.3</v>
      </c>
      <c r="J14" s="25">
        <f>MIN(J5:J11)</f>
        <v>1.6</v>
      </c>
      <c r="K14" s="26">
        <f>MIN(K5:K11)</f>
        <v>2.6219999999999999</v>
      </c>
      <c r="L14" s="26">
        <f>MIN(L5:L11)</f>
        <v>3.4000000000000002E-2</v>
      </c>
    </row>
    <row r="15" spans="1:12" ht="13.5" customHeight="1">
      <c r="A15" s="28" t="str">
        <f>G1</f>
        <v>2026년</v>
      </c>
      <c r="B15" s="30" t="s">
        <v>12</v>
      </c>
      <c r="C15" s="30"/>
      <c r="D15" s="30"/>
      <c r="E15" s="30"/>
      <c r="F15" s="31"/>
      <c r="G15" s="28" t="str">
        <f>A15</f>
        <v>2026년</v>
      </c>
      <c r="H15" s="30" t="s">
        <v>14</v>
      </c>
      <c r="I15" s="30"/>
      <c r="J15" s="30"/>
      <c r="K15" s="30"/>
      <c r="L15" s="31"/>
    </row>
    <row r="16" spans="1:12" ht="13.5" customHeight="1">
      <c r="A16" s="29"/>
      <c r="B16" s="32" t="s">
        <v>7</v>
      </c>
      <c r="C16" s="33"/>
      <c r="D16" s="33"/>
      <c r="E16" s="33"/>
      <c r="F16" s="34"/>
      <c r="G16" s="29"/>
      <c r="H16" s="32" t="s">
        <v>7</v>
      </c>
      <c r="I16" s="33"/>
      <c r="J16" s="33"/>
      <c r="K16" s="33"/>
      <c r="L16" s="34"/>
    </row>
    <row r="17" spans="1:12" ht="14.25" thickBot="1">
      <c r="A17" s="27" t="str">
        <f>G3</f>
        <v>7월 3주차</v>
      </c>
      <c r="B17" s="11" t="s">
        <v>6</v>
      </c>
      <c r="C17" s="12" t="s">
        <v>3</v>
      </c>
      <c r="D17" s="11" t="s">
        <v>0</v>
      </c>
      <c r="E17" s="13" t="s">
        <v>1</v>
      </c>
      <c r="F17" s="16" t="s">
        <v>2</v>
      </c>
      <c r="G17" s="27" t="str">
        <f>A17</f>
        <v>7월 3주차</v>
      </c>
      <c r="H17" s="11" t="s">
        <v>6</v>
      </c>
      <c r="I17" s="12" t="s">
        <v>3</v>
      </c>
      <c r="J17" s="11" t="s">
        <v>0</v>
      </c>
      <c r="K17" s="13" t="s">
        <v>1</v>
      </c>
      <c r="L17" s="16" t="s">
        <v>2</v>
      </c>
    </row>
    <row r="18" spans="1:12" ht="15" thickTop="1" thickBot="1">
      <c r="A18" s="17" t="s">
        <v>4</v>
      </c>
      <c r="B18" s="8" t="s">
        <v>5</v>
      </c>
      <c r="C18" s="9">
        <v>15</v>
      </c>
      <c r="D18" s="9">
        <v>10</v>
      </c>
      <c r="E18" s="10">
        <v>20</v>
      </c>
      <c r="F18" s="18">
        <v>0.2</v>
      </c>
      <c r="G18" s="17" t="s">
        <v>4</v>
      </c>
      <c r="H18" s="8" t="s">
        <v>5</v>
      </c>
      <c r="I18" s="9">
        <v>15</v>
      </c>
      <c r="J18" s="9">
        <v>10</v>
      </c>
      <c r="K18" s="10">
        <v>20</v>
      </c>
      <c r="L18" s="18">
        <v>0.2</v>
      </c>
    </row>
    <row r="19" spans="1:12" ht="14.25" thickTop="1">
      <c r="A19" s="19">
        <f t="shared" ref="A19:A25" si="2">A5</f>
        <v>45851</v>
      </c>
      <c r="B19" s="2">
        <v>6.7</v>
      </c>
      <c r="C19" s="2">
        <v>3.6</v>
      </c>
      <c r="D19" s="2">
        <v>0.7</v>
      </c>
      <c r="E19" s="6">
        <v>3.1680000000000001</v>
      </c>
      <c r="F19" s="20">
        <v>3.5000000000000003E-2</v>
      </c>
      <c r="G19" s="19">
        <f t="shared" ref="G19:G25" si="3">A5</f>
        <v>45851</v>
      </c>
      <c r="H19" s="2">
        <v>6.6</v>
      </c>
      <c r="I19" s="2">
        <v>5.2</v>
      </c>
      <c r="J19" s="2">
        <v>5.5</v>
      </c>
      <c r="K19" s="6">
        <v>4.59</v>
      </c>
      <c r="L19" s="20">
        <v>0.05</v>
      </c>
    </row>
    <row r="20" spans="1:12">
      <c r="A20" s="19">
        <f t="shared" si="2"/>
        <v>45852</v>
      </c>
      <c r="B20" s="3">
        <v>6.8</v>
      </c>
      <c r="C20" s="3">
        <v>3.4</v>
      </c>
      <c r="D20" s="3">
        <v>1.2</v>
      </c>
      <c r="E20" s="7">
        <v>3.4980000000000002</v>
      </c>
      <c r="F20" s="21">
        <v>4.2999999999999997E-2</v>
      </c>
      <c r="G20" s="19">
        <f t="shared" si="3"/>
        <v>45852</v>
      </c>
      <c r="H20" s="3">
        <v>6.7</v>
      </c>
      <c r="I20" s="3">
        <v>4.8</v>
      </c>
      <c r="J20" s="3">
        <v>4.7</v>
      </c>
      <c r="K20" s="7">
        <v>3.984</v>
      </c>
      <c r="L20" s="21">
        <v>3.6999999999999998E-2</v>
      </c>
    </row>
    <row r="21" spans="1:12">
      <c r="A21" s="19">
        <f t="shared" si="2"/>
        <v>45853</v>
      </c>
      <c r="B21" s="3">
        <v>6.7</v>
      </c>
      <c r="C21" s="3">
        <v>3.6</v>
      </c>
      <c r="D21" s="3">
        <v>0.7</v>
      </c>
      <c r="E21" s="7">
        <v>3.7320000000000002</v>
      </c>
      <c r="F21" s="21">
        <v>5.6000000000000001E-2</v>
      </c>
      <c r="G21" s="19">
        <f t="shared" si="3"/>
        <v>45853</v>
      </c>
      <c r="H21" s="3">
        <v>6.9</v>
      </c>
      <c r="I21" s="3">
        <v>4.8</v>
      </c>
      <c r="J21" s="3">
        <v>4.8</v>
      </c>
      <c r="K21" s="7">
        <v>3.726</v>
      </c>
      <c r="L21" s="21">
        <v>5.5E-2</v>
      </c>
    </row>
    <row r="22" spans="1:12">
      <c r="A22" s="19">
        <f t="shared" si="2"/>
        <v>45854</v>
      </c>
      <c r="B22" s="3">
        <v>6.8</v>
      </c>
      <c r="C22" s="3">
        <v>4.3</v>
      </c>
      <c r="D22" s="3">
        <v>0.9</v>
      </c>
      <c r="E22" s="7">
        <v>4.47</v>
      </c>
      <c r="F22" s="21">
        <v>4.3999999999999997E-2</v>
      </c>
      <c r="G22" s="19">
        <f t="shared" si="3"/>
        <v>45854</v>
      </c>
      <c r="H22" s="3">
        <v>6.8</v>
      </c>
      <c r="I22" s="3">
        <v>5.5</v>
      </c>
      <c r="J22" s="3">
        <v>4.4000000000000004</v>
      </c>
      <c r="K22" s="7">
        <v>5.3159999999999998</v>
      </c>
      <c r="L22" s="21">
        <v>0.05</v>
      </c>
    </row>
    <row r="23" spans="1:12">
      <c r="A23" s="19">
        <f t="shared" si="2"/>
        <v>45855</v>
      </c>
      <c r="B23" s="3">
        <v>6.7</v>
      </c>
      <c r="C23" s="3">
        <v>3.2</v>
      </c>
      <c r="D23" s="3">
        <v>0.9</v>
      </c>
      <c r="E23" s="7">
        <v>3.8460000000000001</v>
      </c>
      <c r="F23" s="21">
        <v>2.9000000000000001E-2</v>
      </c>
      <c r="G23" s="19">
        <f t="shared" si="3"/>
        <v>45855</v>
      </c>
      <c r="H23" s="3">
        <v>6.9</v>
      </c>
      <c r="I23" s="3">
        <v>4.5999999999999996</v>
      </c>
      <c r="J23" s="3">
        <v>4.5999999999999996</v>
      </c>
      <c r="K23" s="7">
        <v>4.6139999999999999</v>
      </c>
      <c r="L23" s="21">
        <v>4.2999999999999997E-2</v>
      </c>
    </row>
    <row r="24" spans="1:12">
      <c r="A24" s="19">
        <f t="shared" si="2"/>
        <v>45856</v>
      </c>
      <c r="B24" s="3">
        <v>6.9</v>
      </c>
      <c r="C24" s="3">
        <v>3.9</v>
      </c>
      <c r="D24" s="3">
        <v>2.2000000000000002</v>
      </c>
      <c r="E24" s="7">
        <v>4.9560000000000004</v>
      </c>
      <c r="F24" s="21">
        <v>3.4000000000000002E-2</v>
      </c>
      <c r="G24" s="19">
        <f t="shared" si="3"/>
        <v>45856</v>
      </c>
      <c r="H24" s="3">
        <v>6.7</v>
      </c>
      <c r="I24" s="3">
        <v>4.5</v>
      </c>
      <c r="J24" s="3">
        <v>5.0999999999999996</v>
      </c>
      <c r="K24" s="7">
        <v>4.2119999999999997</v>
      </c>
      <c r="L24" s="21">
        <v>4.1000000000000002E-2</v>
      </c>
    </row>
    <row r="25" spans="1:12" ht="14.25" thickBot="1">
      <c r="A25" s="22">
        <f t="shared" si="2"/>
        <v>45857</v>
      </c>
      <c r="B25" s="14">
        <v>6.7</v>
      </c>
      <c r="C25" s="14">
        <v>4.2</v>
      </c>
      <c r="D25" s="14">
        <v>1.7</v>
      </c>
      <c r="E25" s="15">
        <v>3.3540000000000001</v>
      </c>
      <c r="F25" s="23">
        <v>3.7999999999999999E-2</v>
      </c>
      <c r="G25" s="22">
        <f t="shared" si="3"/>
        <v>45857</v>
      </c>
      <c r="H25" s="14">
        <v>6.8</v>
      </c>
      <c r="I25" s="14">
        <v>4.4000000000000004</v>
      </c>
      <c r="J25" s="14">
        <v>5.8</v>
      </c>
      <c r="K25" s="15">
        <v>5.1660000000000004</v>
      </c>
      <c r="L25" s="23">
        <v>4.7E-2</v>
      </c>
    </row>
    <row r="26" spans="1:12" ht="14.25" thickTop="1">
      <c r="A26" s="19" t="s">
        <v>9</v>
      </c>
      <c r="B26" s="2">
        <f>AVERAGE(B19:B25)</f>
        <v>6.757142857142858</v>
      </c>
      <c r="C26" s="2">
        <f>AVERAGE(C19:C25)</f>
        <v>3.7428571428571424</v>
      </c>
      <c r="D26" s="2">
        <f>AVERAGE(D19:D25)</f>
        <v>1.1857142857142855</v>
      </c>
      <c r="E26" s="6">
        <f>AVERAGE(E19:E25)</f>
        <v>3.8605714285714283</v>
      </c>
      <c r="F26" s="6">
        <f>AVERAGE(F19:F25)</f>
        <v>3.9857142857142855E-2</v>
      </c>
      <c r="G26" s="19" t="s">
        <v>9</v>
      </c>
      <c r="H26" s="2">
        <f>AVERAGE(H19:H25)</f>
        <v>6.7714285714285722</v>
      </c>
      <c r="I26" s="2">
        <f>AVERAGE(I19:I25)</f>
        <v>4.8285714285714283</v>
      </c>
      <c r="J26" s="2">
        <f>AVERAGE(J19:J25)</f>
        <v>4.9857142857142858</v>
      </c>
      <c r="K26" s="6">
        <f>AVERAGE(K19:K25)</f>
        <v>4.5154285714285711</v>
      </c>
      <c r="L26" s="6">
        <f>AVERAGE(L19:L25)</f>
        <v>4.6142857142857138E-2</v>
      </c>
    </row>
    <row r="27" spans="1:12">
      <c r="A27" s="19" t="s">
        <v>10</v>
      </c>
      <c r="B27" s="3">
        <f>MAX(B19:B25)</f>
        <v>6.9</v>
      </c>
      <c r="C27" s="3">
        <f>MAX(C19:C25)</f>
        <v>4.3</v>
      </c>
      <c r="D27" s="3">
        <f>MAX(D19:D25)</f>
        <v>2.2000000000000002</v>
      </c>
      <c r="E27" s="7">
        <f>MAX(E19:E25)</f>
        <v>4.9560000000000004</v>
      </c>
      <c r="F27" s="7">
        <f>MAX(F19:F25)</f>
        <v>5.6000000000000001E-2</v>
      </c>
      <c r="G27" s="19" t="s">
        <v>10</v>
      </c>
      <c r="H27" s="3">
        <f>MAX(H19:H25)</f>
        <v>6.9</v>
      </c>
      <c r="I27" s="3">
        <f>MAX(I19:I25)</f>
        <v>5.5</v>
      </c>
      <c r="J27" s="3">
        <f>MAX(J19:J25)</f>
        <v>5.8</v>
      </c>
      <c r="K27" s="7">
        <f>MAX(K19:K25)</f>
        <v>5.3159999999999998</v>
      </c>
      <c r="L27" s="7">
        <f>MAX(L19:L25)</f>
        <v>5.5E-2</v>
      </c>
    </row>
    <row r="28" spans="1:12" ht="14.25" thickBot="1">
      <c r="A28" s="24" t="s">
        <v>11</v>
      </c>
      <c r="B28" s="25">
        <f>MIN(B19:B25)</f>
        <v>6.7</v>
      </c>
      <c r="C28" s="25">
        <f>MIN(C19:C25)</f>
        <v>3.2</v>
      </c>
      <c r="D28" s="25">
        <f>MIN(D19:D25)</f>
        <v>0.7</v>
      </c>
      <c r="E28" s="26">
        <f>MIN(E19:E25)</f>
        <v>3.1680000000000001</v>
      </c>
      <c r="F28" s="26">
        <f>MIN(F19:F25)</f>
        <v>2.9000000000000001E-2</v>
      </c>
      <c r="G28" s="24" t="s">
        <v>11</v>
      </c>
      <c r="H28" s="25">
        <f>MIN(H19:H25)</f>
        <v>6.6</v>
      </c>
      <c r="I28" s="25">
        <f>MIN(I19:I25)</f>
        <v>4.4000000000000004</v>
      </c>
      <c r="J28" s="25">
        <f>MIN(J19:J25)</f>
        <v>4.4000000000000004</v>
      </c>
      <c r="K28" s="26">
        <f>MIN(K19:K25)</f>
        <v>3.726</v>
      </c>
      <c r="L28" s="26">
        <f>MIN(L19:L25)</f>
        <v>3.6999999999999998E-2</v>
      </c>
    </row>
  </sheetData>
  <mergeCells count="12">
    <mergeCell ref="A15:A16"/>
    <mergeCell ref="B15:F15"/>
    <mergeCell ref="B16:F16"/>
    <mergeCell ref="G15:G16"/>
    <mergeCell ref="H15:L15"/>
    <mergeCell ref="H16:L16"/>
    <mergeCell ref="A1:A2"/>
    <mergeCell ref="B1:F1"/>
    <mergeCell ref="B2:F2"/>
    <mergeCell ref="G1:G2"/>
    <mergeCell ref="H1:L1"/>
    <mergeCell ref="H2:L2"/>
  </mergeCells>
  <phoneticPr fontId="2" type="noConversion"/>
  <printOptions horizontalCentered="1" verticalCentered="1"/>
  <pageMargins left="0.35433070866141736" right="0.35433070866141736" top="0.39370078740157483" bottom="0.19685039370078741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김제시 공공하수처리시설 방류수 수질농도 공개데이터</vt:lpstr>
      <vt:lpstr>'김제시 공공하수처리시설 방류수 수질농도 공개데이터'!Print_Area</vt:lpstr>
    </vt:vector>
  </TitlesOfParts>
  <Company>(주)전북엔비텍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이상로</dc:creator>
  <cp:lastModifiedBy>User</cp:lastModifiedBy>
  <cp:lastPrinted>2024-10-28T08:42:01Z</cp:lastPrinted>
  <dcterms:created xsi:type="dcterms:W3CDTF">2007-07-24T01:13:02Z</dcterms:created>
  <dcterms:modified xsi:type="dcterms:W3CDTF">2026-07-21T08:02:15Z</dcterms:modified>
</cp:coreProperties>
</file>