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29D97C2-B990-402E-9D5E-FB8807810DD0}" xr6:coauthVersionLast="47" xr6:coauthVersionMax="47" xr10:uidLastSave="{00000000-0000-0000-0000-000000000000}"/>
  <bookViews>
    <workbookView xWindow="-23148" yWindow="-108" windowWidth="23256" windowHeight="12456" tabRatio="671" xr2:uid="{00000000-000D-0000-FFFF-FFFF00000000}"/>
  </bookViews>
  <sheets>
    <sheet name="양식" sheetId="12" r:id="rId1"/>
    <sheet name="건축물 종류" sheetId="24" r:id="rId2"/>
    <sheet name="건축법상 의무대상 조건" sheetId="21" r:id="rId3"/>
  </sheets>
  <definedNames>
    <definedName name="_xlnm._FilterDatabase" localSheetId="0" hidden="1">양식!$B$9:$S$27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8" i="12" l="1" a="1"/>
  <c r="M28" i="12" s="1"/>
  <c r="O28" i="12"/>
  <c r="P28" i="12"/>
  <c r="Q28" i="12"/>
  <c r="R28" i="12"/>
  <c r="M29" i="12" a="1"/>
  <c r="M29" i="12" s="1"/>
  <c r="O29" i="12"/>
  <c r="P29" i="12"/>
  <c r="Q29" i="12"/>
  <c r="R29" i="12"/>
  <c r="M30" i="12" a="1"/>
  <c r="M30" i="12" s="1"/>
  <c r="O30" i="12"/>
  <c r="R30" i="12" s="1"/>
  <c r="P30" i="12"/>
  <c r="Q30" i="12"/>
  <c r="M31" i="12" a="1"/>
  <c r="M31" i="12" s="1"/>
  <c r="O31" i="12"/>
  <c r="P31" i="12"/>
  <c r="Q31" i="12"/>
  <c r="R31" i="12"/>
  <c r="M12" i="12" l="1" a="1"/>
  <c r="M12" i="12"/>
  <c r="M13" i="12" a="1"/>
  <c r="M13" i="12" s="1"/>
  <c r="M14" i="12" a="1"/>
  <c r="M14" i="12"/>
  <c r="M15" i="12" a="1"/>
  <c r="M15" i="12"/>
  <c r="M16" i="12" a="1"/>
  <c r="M16" i="12"/>
  <c r="M17" i="12" a="1"/>
  <c r="M17" i="12"/>
  <c r="M18" i="12" a="1"/>
  <c r="M18" i="12"/>
  <c r="M19" i="12" a="1"/>
  <c r="M19" i="12"/>
  <c r="M20" i="12" a="1"/>
  <c r="M20" i="12"/>
  <c r="M21" i="12" a="1"/>
  <c r="M21" i="12"/>
  <c r="M22" i="12" a="1"/>
  <c r="M22" i="12"/>
  <c r="M23" i="12" a="1"/>
  <c r="M23" i="12"/>
  <c r="M24" i="12" a="1"/>
  <c r="M24" i="12" s="1"/>
  <c r="M25" i="12" a="1"/>
  <c r="M25" i="12"/>
  <c r="M26" i="12" a="1"/>
  <c r="M26" i="12"/>
  <c r="M27" i="12" a="1"/>
  <c r="M27" i="12"/>
  <c r="M11" i="12" a="1"/>
  <c r="M11" i="12" s="1"/>
  <c r="J4" i="12"/>
  <c r="Q12" i="12" l="1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Q11" i="12"/>
  <c r="P11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12" i="12"/>
  <c r="R12" i="12" s="1"/>
  <c r="O11" i="12"/>
  <c r="R11" i="12" s="1"/>
  <c r="R23" i="12" l="1"/>
  <c r="R24" i="12"/>
  <c r="R15" i="12"/>
  <c r="R14" i="12"/>
  <c r="R18" i="12"/>
  <c r="R16" i="12"/>
  <c r="R22" i="12"/>
  <c r="R21" i="12"/>
  <c r="R19" i="12"/>
  <c r="R17" i="12"/>
  <c r="R13" i="12"/>
  <c r="R27" i="12"/>
  <c r="R26" i="12"/>
  <c r="R25" i="12"/>
  <c r="R20" i="12"/>
  <c r="P10" i="12" l="1"/>
  <c r="Q10" i="12"/>
  <c r="R10" i="12"/>
  <c r="N10" i="12"/>
  <c r="O10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N11" authorId="0" shapeId="0" xr:uid="{3C767250-C92F-448D-978F-CD0C6AD7309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<sst xmlns="http://schemas.openxmlformats.org/spreadsheetml/2006/main" count="69" uniqueCount="68">
  <si>
    <t>구분</t>
    <phoneticPr fontId="1" type="noConversion"/>
  </si>
  <si>
    <t>시도비</t>
    <phoneticPr fontId="1" type="noConversion"/>
  </si>
  <si>
    <t>시군</t>
    <phoneticPr fontId="3" type="noConversion"/>
  </si>
  <si>
    <t>주소</t>
    <phoneticPr fontId="3" type="noConversion"/>
  </si>
  <si>
    <t>종류</t>
    <phoneticPr fontId="3" type="noConversion"/>
  </si>
  <si>
    <t>내진성능평가비</t>
    <phoneticPr fontId="3" type="noConversion"/>
  </si>
  <si>
    <t>비고</t>
    <phoneticPr fontId="3" type="noConversion"/>
  </si>
  <si>
    <t>계</t>
    <phoneticPr fontId="3" type="noConversion"/>
  </si>
  <si>
    <t>국비</t>
    <phoneticPr fontId="3" type="noConversion"/>
  </si>
  <si>
    <t>시군비</t>
    <phoneticPr fontId="3" type="noConversion"/>
  </si>
  <si>
    <t>자부담</t>
    <phoneticPr fontId="3" type="noConversion"/>
  </si>
  <si>
    <t>합 계</t>
    <phoneticPr fontId="3" type="noConversion"/>
  </si>
  <si>
    <t>시도명</t>
    <phoneticPr fontId="1" type="noConversion"/>
  </si>
  <si>
    <t>(예시)</t>
    <phoneticPr fontId="1" type="noConversion"/>
  </si>
  <si>
    <t>OO시 OO구 000-00</t>
    <phoneticPr fontId="3" type="noConversion"/>
  </si>
  <si>
    <t>노유자시설</t>
    <phoneticPr fontId="3" type="noConversion"/>
  </si>
  <si>
    <t>2027년 예산 수요 세부현황(수요 확보한 경우 작성)</t>
    <phoneticPr fontId="3" type="noConversion"/>
  </si>
  <si>
    <t>부산</t>
    <phoneticPr fontId="1" type="noConversion"/>
  </si>
  <si>
    <t>면적</t>
    <phoneticPr fontId="1" type="noConversion"/>
  </si>
  <si>
    <t>층수</t>
    <phoneticPr fontId="1" type="noConversion"/>
  </si>
  <si>
    <t>년도</t>
    <phoneticPr fontId="1" type="noConversion"/>
  </si>
  <si>
    <t>건축물 정보</t>
    <phoneticPr fontId="1" type="noConversion"/>
  </si>
  <si>
    <t>연번</t>
    <phoneticPr fontId="1" type="noConversion"/>
  </si>
  <si>
    <t>지역정보</t>
    <phoneticPr fontId="1" type="noConversion"/>
  </si>
  <si>
    <t>지하층수</t>
    <phoneticPr fontId="1" type="noConversion"/>
  </si>
  <si>
    <t>지상층수</t>
    <phoneticPr fontId="3" type="noConversion"/>
  </si>
  <si>
    <t>내진설계
의무여부</t>
    <phoneticPr fontId="1" type="noConversion"/>
  </si>
  <si>
    <t>기타사항</t>
    <phoneticPr fontId="1" type="noConversion"/>
  </si>
  <si>
    <t>지원비율</t>
    <phoneticPr fontId="1" type="noConversion"/>
  </si>
  <si>
    <t>국비</t>
    <phoneticPr fontId="1" type="noConversion"/>
  </si>
  <si>
    <t>자부담</t>
    <phoneticPr fontId="1" type="noConversion"/>
  </si>
  <si>
    <t>준공일</t>
    <phoneticPr fontId="3" type="noConversion"/>
  </si>
  <si>
    <t>시군비</t>
    <phoneticPr fontId="1" type="noConversion"/>
  </si>
  <si>
    <t>사하구</t>
    <phoneticPr fontId="3" type="noConversion"/>
  </si>
  <si>
    <t>건출물 용도구분</t>
    <phoneticPr fontId="1" type="noConversion"/>
  </si>
  <si>
    <t>용도구분</t>
    <phoneticPr fontId="1" type="noConversion"/>
  </si>
  <si>
    <t>세부 내용</t>
    <phoneticPr fontId="1" type="noConversion"/>
  </si>
  <si>
    <t>주택시설</t>
    <phoneticPr fontId="15" type="noConversion"/>
  </si>
  <si>
    <t>APT, 다세대(빌라), 다가구, 단독 등</t>
    <phoneticPr fontId="15" type="noConversion"/>
  </si>
  <si>
    <t>업무시설</t>
    <phoneticPr fontId="15" type="noConversion"/>
  </si>
  <si>
    <t>일반, 은행, 오피스텔, 공장 등</t>
    <phoneticPr fontId="15" type="noConversion"/>
  </si>
  <si>
    <t>노유자 시설</t>
    <phoneticPr fontId="15" type="noConversion"/>
  </si>
  <si>
    <t>어린이집, 노인정 등</t>
    <phoneticPr fontId="15" type="noConversion"/>
  </si>
  <si>
    <t>종교시설</t>
    <phoneticPr fontId="15" type="noConversion"/>
  </si>
  <si>
    <t>교회, 법당 등</t>
    <phoneticPr fontId="15" type="noConversion"/>
  </si>
  <si>
    <t>교육연구시설</t>
    <phoneticPr fontId="15" type="noConversion"/>
  </si>
  <si>
    <t>학교, 연구소 등</t>
    <phoneticPr fontId="15" type="noConversion"/>
  </si>
  <si>
    <t>상가시설</t>
    <phoneticPr fontId="15" type="noConversion"/>
  </si>
  <si>
    <t>백화점, 쇼핑몰, 근린생활시설 등</t>
    <phoneticPr fontId="15" type="noConversion"/>
  </si>
  <si>
    <t>숙박시설</t>
    <phoneticPr fontId="15" type="noConversion"/>
  </si>
  <si>
    <t>호텔, 모텔 등</t>
    <phoneticPr fontId="15" type="noConversion"/>
  </si>
  <si>
    <t>의료시설</t>
    <phoneticPr fontId="15" type="noConversion"/>
  </si>
  <si>
    <t>병원, 요양시설</t>
    <phoneticPr fontId="15" type="noConversion"/>
  </si>
  <si>
    <t>문화집회시설</t>
    <phoneticPr fontId="15" type="noConversion"/>
  </si>
  <si>
    <t>공연장, 전시장 등</t>
    <phoneticPr fontId="15" type="noConversion"/>
  </si>
  <si>
    <t>기타시설</t>
    <phoneticPr fontId="15" type="noConversion"/>
  </si>
  <si>
    <t>상기 포함되지 않는 시설(추가 설명 비고란에 명시요청)</t>
    <phoneticPr fontId="15" type="noConversion"/>
  </si>
  <si>
    <t>◀ 내진성능평가비를 자동으로 계산하기 위해</t>
    <phoneticPr fontId="1" type="noConversion"/>
  </si>
  <si>
    <t xml:space="preserve">    시도별 지원비율을 입력하세요</t>
    <phoneticPr fontId="1" type="noConversion"/>
  </si>
  <si>
    <r>
      <t>연면적(m</t>
    </r>
    <r>
      <rPr>
        <b/>
        <sz val="14"/>
        <color indexed="8"/>
        <rFont val="경기천년제목OTF Bold"/>
        <family val="1"/>
        <charset val="129"/>
      </rPr>
      <t>²</t>
    </r>
    <r>
      <rPr>
        <b/>
        <sz val="14"/>
        <color indexed="8"/>
        <rFont val="맑은 고딕"/>
        <family val="2"/>
      </rPr>
      <t>)</t>
    </r>
    <phoneticPr fontId="3" type="noConversion"/>
  </si>
  <si>
    <t>★ 작성시 참고사항</t>
    <phoneticPr fontId="1" type="noConversion"/>
  </si>
  <si>
    <t xml:space="preserve">  1. 오른쪽 상단에 지방정부별 지원비율을 입력하세요</t>
    <phoneticPr fontId="1" type="noConversion"/>
  </si>
  <si>
    <t xml:space="preserve">27.3월 보조사업자 선정 내진성능평가 실시 예정 </t>
    <phoneticPr fontId="1" type="noConversion"/>
  </si>
  <si>
    <t>입     력</t>
    <phoneticPr fontId="1" type="noConversion"/>
  </si>
  <si>
    <t xml:space="preserve">  2. 회색셀은 자동 입력되니, 나머지 부분을(흰색) 모두 입력하세요</t>
    <phoneticPr fontId="1" type="noConversion"/>
  </si>
  <si>
    <t>건축물대장의 건축물명</t>
    <phoneticPr fontId="3" type="noConversion"/>
  </si>
  <si>
    <t>건축물명</t>
    <phoneticPr fontId="3" type="noConversion"/>
  </si>
  <si>
    <t>건축허가일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</si>
</sst>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_ "/>
    <numFmt numFmtId="179" formatCode="0_);[Red]\(0\)"/>
    <numFmt numFmtId="181" formatCode="yy/mm/dd"/>
  </numFmts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4"/>
      <color indexed="8"/>
      <name val="맑은 고딕"/>
      <family val="2"/>
      <scheme val="minor"/>
    </font>
    <font>
      <b/>
      <sz val="14"/>
      <color indexed="8"/>
      <name val="맑은 고딕"/>
      <family val="3"/>
      <charset val="129"/>
      <scheme val="minor"/>
    </font>
    <font>
      <b/>
      <sz val="28"/>
      <color theme="0"/>
      <name val="맑은 고딕"/>
      <family val="3"/>
      <charset val="129"/>
      <scheme val="minor"/>
    </font>
    <font>
      <sz val="14"/>
      <color rgb="FF0000FF"/>
      <name val="맑은 고딕"/>
      <family val="2"/>
      <scheme val="minor"/>
    </font>
    <font>
      <sz val="14"/>
      <color rgb="FF0000FF"/>
      <name val="맑은 고딕"/>
      <family val="3"/>
      <charset val="129"/>
      <scheme val="minor"/>
    </font>
    <font>
      <b/>
      <sz val="14"/>
      <color indexed="8"/>
      <name val="맑은 고딕"/>
      <family val="2"/>
      <scheme val="minor"/>
    </font>
    <font>
      <b/>
      <sz val="14"/>
      <color indexed="8"/>
      <name val="경기천년제목OTF Bold"/>
      <family val="1"/>
      <charset val="129"/>
    </font>
    <font>
      <b/>
      <sz val="14"/>
      <color indexed="8"/>
      <name val="맑은 고딕"/>
      <family val="2"/>
    </font>
    <font>
      <sz val="14"/>
      <name val="맑은 고딕"/>
      <family val="3"/>
      <charset val="129"/>
      <scheme val="minor"/>
    </font>
    <font>
      <sz val="14"/>
      <name val="맑은 고딕"/>
      <family val="2"/>
      <scheme val="minor"/>
    </font>
    <font>
      <b/>
      <sz val="11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sz val="11"/>
      <color rgb="FF0000FF"/>
      <name val="맑은 고딕"/>
      <family val="2"/>
      <scheme val="minor"/>
    </font>
    <font>
      <b/>
      <sz val="16"/>
      <color rgb="FF0000FF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Continuous" vertical="center"/>
    </xf>
    <xf numFmtId="0" fontId="6" fillId="2" borderId="0" xfId="1" applyFont="1" applyFill="1" applyAlignment="1" applyProtection="1">
      <alignment horizontal="centerContinuous" vertical="center"/>
      <protection locked="0"/>
    </xf>
    <xf numFmtId="0" fontId="2" fillId="0" borderId="0" xfId="1" applyProtection="1">
      <alignment vertical="center"/>
      <protection locked="0"/>
    </xf>
    <xf numFmtId="0" fontId="18" fillId="0" borderId="0" xfId="1" applyFont="1" applyProtection="1">
      <alignment vertical="center"/>
      <protection locked="0"/>
    </xf>
    <xf numFmtId="0" fontId="14" fillId="0" borderId="1" xfId="1" applyFont="1" applyBorder="1" applyAlignment="1" applyProtection="1">
      <alignment horizontal="center" vertical="center"/>
      <protection locked="0"/>
    </xf>
    <xf numFmtId="0" fontId="16" fillId="0" borderId="0" xfId="1" applyFont="1" applyProtection="1">
      <alignment vertical="center"/>
      <protection locked="0"/>
    </xf>
    <xf numFmtId="9" fontId="2" fillId="0" borderId="0" xfId="1" applyNumberFormat="1" applyProtection="1">
      <alignment vertical="center"/>
      <protection locked="0"/>
    </xf>
    <xf numFmtId="9" fontId="17" fillId="0" borderId="1" xfId="1" applyNumberFormat="1" applyFont="1" applyBorder="1" applyAlignment="1" applyProtection="1">
      <alignment horizontal="center" vertical="center"/>
      <protection locked="0"/>
    </xf>
    <xf numFmtId="177" fontId="2" fillId="0" borderId="0" xfId="1" applyNumberFormat="1" applyProtection="1">
      <alignment vertical="center"/>
      <protection locked="0"/>
    </xf>
    <xf numFmtId="0" fontId="9" fillId="4" borderId="5" xfId="1" applyFont="1" applyFill="1" applyBorder="1" applyAlignment="1" applyProtection="1">
      <alignment vertical="center"/>
      <protection locked="0"/>
    </xf>
    <xf numFmtId="0" fontId="9" fillId="4" borderId="1" xfId="1" applyFont="1" applyFill="1" applyBorder="1" applyAlignment="1" applyProtection="1">
      <alignment horizontal="centerContinuous" vertical="center"/>
      <protection locked="0"/>
    </xf>
    <xf numFmtId="0" fontId="9" fillId="4" borderId="1" xfId="1" applyFont="1" applyFill="1" applyBorder="1" applyAlignment="1" applyProtection="1">
      <alignment horizontal="centerContinuous" vertical="center" wrapText="1"/>
      <protection locked="0"/>
    </xf>
    <xf numFmtId="0" fontId="9" fillId="4" borderId="1" xfId="1" applyFont="1" applyFill="1" applyBorder="1" applyAlignment="1" applyProtection="1">
      <alignment horizontal="center" vertical="center"/>
      <protection locked="0"/>
    </xf>
    <xf numFmtId="0" fontId="9" fillId="4" borderId="1" xfId="1" applyFont="1" applyFill="1" applyBorder="1" applyAlignment="1" applyProtection="1">
      <alignment vertical="center"/>
      <protection locked="0"/>
    </xf>
    <xf numFmtId="0" fontId="9" fillId="4" borderId="5" xfId="1" applyFont="1" applyFill="1" applyBorder="1" applyAlignment="1" applyProtection="1">
      <alignment horizontal="center" vertical="center"/>
      <protection locked="0"/>
    </xf>
    <xf numFmtId="0" fontId="9" fillId="4" borderId="1" xfId="1" applyFont="1" applyFill="1" applyBorder="1" applyAlignment="1" applyProtection="1">
      <alignment horizontal="center" vertical="center" wrapText="1"/>
      <protection locked="0"/>
    </xf>
    <xf numFmtId="177" fontId="5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1" xfId="1" applyFont="1" applyFill="1" applyBorder="1" applyAlignment="1" applyProtection="1">
      <alignment horizontal="center" vertical="center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8" fillId="0" borderId="1" xfId="1" applyFont="1" applyBorder="1" applyAlignment="1" applyProtection="1">
      <alignment horizontal="center" vertical="center"/>
      <protection locked="0"/>
    </xf>
    <xf numFmtId="176" fontId="8" fillId="0" borderId="1" xfId="1" applyNumberFormat="1" applyFont="1" applyBorder="1" applyAlignment="1" applyProtection="1">
      <alignment horizontal="center" vertical="center"/>
      <protection locked="0"/>
    </xf>
    <xf numFmtId="181" fontId="8" fillId="0" borderId="1" xfId="1" applyNumberFormat="1" applyFont="1" applyBorder="1" applyAlignment="1" applyProtection="1">
      <alignment horizontal="center" vertical="center"/>
      <protection locked="0"/>
    </xf>
    <xf numFmtId="176" fontId="8" fillId="0" borderId="1" xfId="1" applyNumberFormat="1" applyFont="1" applyFill="1" applyBorder="1" applyAlignment="1" applyProtection="1">
      <alignment horizontal="center" vertical="center"/>
      <protection locked="0"/>
    </xf>
    <xf numFmtId="0" fontId="7" fillId="0" borderId="1" xfId="1" quotePrefix="1" applyFont="1" applyBorder="1" applyAlignment="1" applyProtection="1">
      <alignment horizontal="left" vertical="center"/>
      <protection locked="0"/>
    </xf>
    <xf numFmtId="10" fontId="2" fillId="0" borderId="0" xfId="1" applyNumberFormat="1" applyProtection="1">
      <alignment vertical="center"/>
      <protection locked="0"/>
    </xf>
    <xf numFmtId="0" fontId="7" fillId="6" borderId="1" xfId="1" applyFont="1" applyFill="1" applyBorder="1" applyAlignment="1" applyProtection="1">
      <alignment horizontal="center" vertical="center"/>
    </xf>
    <xf numFmtId="176" fontId="8" fillId="6" borderId="1" xfId="1" applyNumberFormat="1" applyFont="1" applyFill="1" applyBorder="1" applyAlignment="1" applyProtection="1">
      <alignment horizontal="center" vertical="center"/>
    </xf>
    <xf numFmtId="0" fontId="5" fillId="3" borderId="2" xfId="1" applyFont="1" applyFill="1" applyBorder="1" applyAlignment="1" applyProtection="1">
      <alignment horizontal="centerContinuous" vertical="center"/>
      <protection locked="0"/>
    </xf>
    <xf numFmtId="0" fontId="5" fillId="3" borderId="3" xfId="1" applyFont="1" applyFill="1" applyBorder="1" applyAlignment="1" applyProtection="1">
      <alignment horizontal="centerContinuous" vertical="center"/>
      <protection locked="0"/>
    </xf>
    <xf numFmtId="0" fontId="5" fillId="3" borderId="4" xfId="1" applyFont="1" applyFill="1" applyBorder="1" applyAlignment="1" applyProtection="1">
      <alignment horizontal="centerContinuous" vertical="center"/>
      <protection locked="0"/>
    </xf>
    <xf numFmtId="0" fontId="19" fillId="5" borderId="1" xfId="1" applyFont="1" applyFill="1" applyBorder="1" applyAlignment="1" applyProtection="1">
      <alignment horizontal="center" vertical="center"/>
      <protection locked="0"/>
    </xf>
    <xf numFmtId="9" fontId="19" fillId="5" borderId="1" xfId="1" applyNumberFormat="1" applyFont="1" applyFill="1" applyBorder="1" applyAlignment="1" applyProtection="1">
      <alignment horizontal="center" vertical="center"/>
      <protection locked="0"/>
    </xf>
    <xf numFmtId="9" fontId="2" fillId="6" borderId="1" xfId="1" applyNumberFormat="1" applyFill="1" applyBorder="1" applyAlignment="1" applyProtection="1">
      <alignment horizontal="center" vertical="center"/>
    </xf>
    <xf numFmtId="49" fontId="2" fillId="0" borderId="0" xfId="1" applyNumberFormat="1" applyProtection="1">
      <alignment vertical="center"/>
      <protection locked="0"/>
    </xf>
    <xf numFmtId="179" fontId="8" fillId="0" borderId="1" xfId="1" applyNumberFormat="1" applyFont="1" applyBorder="1" applyAlignment="1" applyProtection="1">
      <alignment horizontal="center" vertical="center"/>
      <protection locked="0"/>
    </xf>
    <xf numFmtId="0" fontId="12" fillId="0" borderId="1" xfId="1" applyFont="1" applyBorder="1" applyAlignment="1" applyProtection="1">
      <alignment horizontal="center" vertical="center"/>
      <protection locked="0"/>
    </xf>
    <xf numFmtId="176" fontId="12" fillId="0" borderId="1" xfId="1" applyNumberFormat="1" applyFont="1" applyBorder="1" applyAlignment="1" applyProtection="1">
      <alignment horizontal="center" vertical="center"/>
      <protection locked="0"/>
    </xf>
    <xf numFmtId="179" fontId="12" fillId="0" borderId="1" xfId="1" applyNumberFormat="1" applyFont="1" applyBorder="1" applyAlignment="1" applyProtection="1">
      <alignment horizontal="center" vertical="center"/>
      <protection locked="0"/>
    </xf>
    <xf numFmtId="181" fontId="12" fillId="0" borderId="1" xfId="1" applyNumberFormat="1" applyFont="1" applyBorder="1" applyAlignment="1" applyProtection="1">
      <alignment horizontal="center" vertical="center"/>
      <protection locked="0"/>
    </xf>
    <xf numFmtId="0" fontId="12" fillId="0" borderId="1" xfId="1" applyFont="1" applyBorder="1" applyAlignment="1" applyProtection="1">
      <alignment horizontal="center" vertical="center" wrapText="1"/>
      <protection locked="0"/>
    </xf>
    <xf numFmtId="0" fontId="12" fillId="0" borderId="5" xfId="1" applyFont="1" applyBorder="1" applyAlignment="1" applyProtection="1">
      <alignment horizontal="center" vertical="center"/>
      <protection locked="0"/>
    </xf>
    <xf numFmtId="0" fontId="12" fillId="0" borderId="5" xfId="1" applyFont="1" applyBorder="1" applyAlignment="1" applyProtection="1">
      <alignment horizontal="center" vertical="center" wrapText="1"/>
      <protection locked="0"/>
    </xf>
    <xf numFmtId="176" fontId="12" fillId="0" borderId="5" xfId="1" applyNumberFormat="1" applyFont="1" applyBorder="1" applyAlignment="1" applyProtection="1">
      <alignment horizontal="center" vertical="center"/>
      <protection locked="0"/>
    </xf>
    <xf numFmtId="179" fontId="12" fillId="0" borderId="5" xfId="1" applyNumberFormat="1" applyFont="1" applyBorder="1" applyAlignment="1" applyProtection="1">
      <alignment horizontal="center" vertical="center"/>
      <protection locked="0"/>
    </xf>
    <xf numFmtId="176" fontId="12" fillId="0" borderId="1" xfId="1" applyNumberFormat="1" applyFont="1" applyFill="1" applyBorder="1" applyAlignment="1" applyProtection="1">
      <alignment horizontal="center" vertical="center"/>
      <protection locked="0"/>
    </xf>
    <xf numFmtId="0" fontId="13" fillId="0" borderId="1" xfId="1" applyFont="1" applyBorder="1" applyAlignment="1" applyProtection="1">
      <alignment horizontal="center" vertical="center"/>
      <protection locked="0"/>
    </xf>
    <xf numFmtId="0" fontId="13" fillId="0" borderId="5" xfId="1" applyFont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6" xfId="1" xr:uid="{00000000-0005-0000-0000-000002000000}"/>
  </cellStyles>
  <dxfs count="1"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7B1B86F-C47C-470E-B247-EC07E5F59F1B}" name="기준" displayName="기준" ref="B2:D43" totalsRowShown="0" headerRowDxfId="0">
  <autoFilter ref="B2:D43" xr:uid="{47B1B86F-C47C-470E-B247-EC07E5F59F1B}"/>
  <tableColumns count="3">
    <tableColumn id="1" xr3:uid="{7C82B4B5-8A98-404D-B148-024255DC4953}" name="년도"/>
    <tableColumn id="2" xr3:uid="{6C6AD298-0834-44E0-B0F2-79DE5331769D}" name="면적"/>
    <tableColumn id="3" xr3:uid="{2DCAEB32-ACB8-490A-88D1-21458F1D018C}" name="층수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T31"/>
  <sheetViews>
    <sheetView tabSelected="1" zoomScale="55" zoomScaleNormal="55" zoomScaleSheetLayoutView="55" workbookViewId="0">
      <selection activeCell="I23" sqref="I23"/>
    </sheetView>
  </sheetViews>
  <sheetFormatPr defaultColWidth="9" defaultRowHeight="17.399999999999999"/>
  <cols>
    <col min="1" max="1" width="2.69921875" style="6" customWidth="1"/>
    <col min="2" max="2" width="10.5" style="6" customWidth="1"/>
    <col min="3" max="3" width="11.59765625" style="6" bestFit="1" customWidth="1"/>
    <col min="4" max="4" width="11.3984375" style="6" bestFit="1" customWidth="1"/>
    <col min="5" max="5" width="28.796875" style="6" bestFit="1" customWidth="1"/>
    <col min="6" max="6" width="28.59765625" style="6" customWidth="1"/>
    <col min="7" max="7" width="16.69921875" style="6" bestFit="1" customWidth="1"/>
    <col min="8" max="8" width="14.5" style="6" bestFit="1" customWidth="1"/>
    <col min="9" max="9" width="10.8984375" style="6" bestFit="1" customWidth="1"/>
    <col min="10" max="10" width="10.296875" style="6" customWidth="1"/>
    <col min="11" max="11" width="15.09765625" style="6" bestFit="1" customWidth="1"/>
    <col min="12" max="12" width="15.59765625" style="6" bestFit="1" customWidth="1"/>
    <col min="13" max="13" width="15.59765625" style="6" customWidth="1"/>
    <col min="14" max="14" width="12.19921875" style="6" bestFit="1" customWidth="1"/>
    <col min="15" max="15" width="11" style="6" bestFit="1" customWidth="1"/>
    <col min="16" max="16" width="11" style="6" customWidth="1"/>
    <col min="17" max="17" width="10.59765625" style="6" bestFit="1" customWidth="1"/>
    <col min="18" max="18" width="11" style="6" bestFit="1" customWidth="1"/>
    <col min="19" max="19" width="54.296875" style="6" customWidth="1"/>
    <col min="20" max="20" width="8.09765625" style="6" bestFit="1" customWidth="1"/>
    <col min="21" max="21" width="13.3984375" style="6" bestFit="1" customWidth="1"/>
    <col min="22" max="22" width="9.19921875" style="6" bestFit="1" customWidth="1"/>
    <col min="23" max="24" width="13.69921875" style="6" bestFit="1" customWidth="1"/>
    <col min="25" max="26" width="14.3984375" style="6" bestFit="1" customWidth="1"/>
    <col min="27" max="16384" width="9" style="6"/>
  </cols>
  <sheetData>
    <row r="1" spans="2:20" ht="40.200000000000003">
      <c r="B1" s="5" t="s">
        <v>16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2:20" ht="6.6" customHeight="1"/>
    <row r="3" spans="2:20" ht="25.2">
      <c r="B3" s="7" t="s">
        <v>60</v>
      </c>
      <c r="N3" s="34" t="s">
        <v>28</v>
      </c>
      <c r="O3" s="8" t="s">
        <v>29</v>
      </c>
      <c r="P3" s="8" t="s">
        <v>1</v>
      </c>
      <c r="Q3" s="8" t="s">
        <v>32</v>
      </c>
      <c r="R3" s="8" t="s">
        <v>30</v>
      </c>
      <c r="S3" s="9" t="s">
        <v>57</v>
      </c>
    </row>
    <row r="4" spans="2:20" ht="25.2">
      <c r="B4" s="7" t="s">
        <v>61</v>
      </c>
      <c r="H4" s="10"/>
      <c r="J4" s="37">
        <f>J11</f>
        <v>3</v>
      </c>
      <c r="N4" s="35" t="s">
        <v>63</v>
      </c>
      <c r="O4" s="36">
        <v>0.6</v>
      </c>
      <c r="P4" s="11">
        <v>0.1</v>
      </c>
      <c r="Q4" s="11">
        <v>0.2</v>
      </c>
      <c r="R4" s="11">
        <v>0.1</v>
      </c>
      <c r="S4" s="9" t="s">
        <v>58</v>
      </c>
    </row>
    <row r="5" spans="2:20" ht="25.2">
      <c r="B5" s="7" t="s">
        <v>64</v>
      </c>
      <c r="E5" s="12"/>
    </row>
    <row r="6" spans="2:20" ht="5.4" customHeight="1">
      <c r="E6" s="12"/>
    </row>
    <row r="7" spans="2:20" ht="21">
      <c r="B7" s="18" t="s">
        <v>0</v>
      </c>
      <c r="C7" s="14" t="s">
        <v>23</v>
      </c>
      <c r="D7" s="14"/>
      <c r="E7" s="14" t="s">
        <v>21</v>
      </c>
      <c r="F7" s="14"/>
      <c r="G7" s="14"/>
      <c r="H7" s="15"/>
      <c r="I7" s="15"/>
      <c r="J7" s="15"/>
      <c r="K7" s="15"/>
      <c r="L7" s="14"/>
      <c r="M7" s="14"/>
      <c r="N7" s="14" t="s">
        <v>5</v>
      </c>
      <c r="O7" s="14"/>
      <c r="P7" s="14"/>
      <c r="Q7" s="14"/>
      <c r="R7" s="14"/>
      <c r="S7" s="16" t="s">
        <v>6</v>
      </c>
    </row>
    <row r="8" spans="2:20" ht="3" customHeight="1">
      <c r="B8" s="13"/>
      <c r="C8" s="14"/>
      <c r="D8" s="14"/>
      <c r="E8" s="14"/>
      <c r="F8" s="14"/>
      <c r="G8" s="14"/>
      <c r="H8" s="15"/>
      <c r="I8" s="15"/>
      <c r="J8" s="15"/>
      <c r="K8" s="15"/>
      <c r="L8" s="14"/>
      <c r="M8" s="14"/>
      <c r="N8" s="17"/>
      <c r="O8" s="17"/>
      <c r="P8" s="17"/>
      <c r="Q8" s="17"/>
      <c r="R8" s="17"/>
      <c r="S8" s="16"/>
    </row>
    <row r="9" spans="2:20" ht="42">
      <c r="B9" s="18" t="s">
        <v>22</v>
      </c>
      <c r="C9" s="16" t="s">
        <v>12</v>
      </c>
      <c r="D9" s="16" t="s">
        <v>2</v>
      </c>
      <c r="E9" s="16" t="s">
        <v>66</v>
      </c>
      <c r="F9" s="16" t="s">
        <v>3</v>
      </c>
      <c r="G9" s="16" t="s">
        <v>4</v>
      </c>
      <c r="H9" s="19" t="s">
        <v>59</v>
      </c>
      <c r="I9" s="19" t="s">
        <v>24</v>
      </c>
      <c r="J9" s="19" t="s">
        <v>25</v>
      </c>
      <c r="K9" s="19" t="s">
        <v>67</v>
      </c>
      <c r="L9" s="19" t="s">
        <v>31</v>
      </c>
      <c r="M9" s="19" t="s">
        <v>26</v>
      </c>
      <c r="N9" s="19" t="s">
        <v>7</v>
      </c>
      <c r="O9" s="19" t="s">
        <v>8</v>
      </c>
      <c r="P9" s="19" t="s">
        <v>1</v>
      </c>
      <c r="Q9" s="19" t="s">
        <v>9</v>
      </c>
      <c r="R9" s="19" t="s">
        <v>10</v>
      </c>
      <c r="S9" s="16" t="s">
        <v>27</v>
      </c>
    </row>
    <row r="10" spans="2:20" ht="30" customHeight="1">
      <c r="B10" s="31" t="s">
        <v>11</v>
      </c>
      <c r="C10" s="32"/>
      <c r="D10" s="32"/>
      <c r="E10" s="32"/>
      <c r="F10" s="32"/>
      <c r="G10" s="32"/>
      <c r="H10" s="32"/>
      <c r="I10" s="32"/>
      <c r="J10" s="32"/>
      <c r="K10" s="32"/>
      <c r="L10" s="33"/>
      <c r="M10" s="33"/>
      <c r="N10" s="20">
        <f>SUM(N12:N16)</f>
        <v>0</v>
      </c>
      <c r="O10" s="20">
        <f>SUM(O12:O16)</f>
        <v>0</v>
      </c>
      <c r="P10" s="20">
        <f>SUM(P12:P16)</f>
        <v>0</v>
      </c>
      <c r="Q10" s="20">
        <f>SUM(Q12:Q16)</f>
        <v>0</v>
      </c>
      <c r="R10" s="20">
        <f>SUM(R12:R16)</f>
        <v>0</v>
      </c>
      <c r="S10" s="21"/>
    </row>
    <row r="11" spans="2:20" ht="31.8" customHeight="1">
      <c r="B11" s="22" t="s">
        <v>13</v>
      </c>
      <c r="C11" s="23" t="s">
        <v>17</v>
      </c>
      <c r="D11" s="22" t="s">
        <v>33</v>
      </c>
      <c r="E11" s="22" t="s">
        <v>65</v>
      </c>
      <c r="F11" s="22" t="s">
        <v>14</v>
      </c>
      <c r="G11" s="22" t="s">
        <v>15</v>
      </c>
      <c r="H11" s="24">
        <v>2321</v>
      </c>
      <c r="I11" s="38">
        <v>1</v>
      </c>
      <c r="J11" s="38">
        <v>3</v>
      </c>
      <c r="K11" s="25">
        <v>38698</v>
      </c>
      <c r="L11" s="25">
        <v>39279</v>
      </c>
      <c r="M11" s="29" t="str" cm="1">
        <f t="array" ref="M11">IFERROR(_xlfn.IFS(J11&gt;=VLOOKUP(YEAR(K11),기준[],3,0),"의무", H11&gt;=VLOOKUP(YEAR(K11),기준[],2,0),"의무"),"비의무")</f>
        <v>의무</v>
      </c>
      <c r="N11" s="26">
        <v>33600</v>
      </c>
      <c r="O11" s="30">
        <f>IF(N11&gt;30000,30000*$O$4,N11*$O$4)</f>
        <v>18000</v>
      </c>
      <c r="P11" s="30">
        <f>IF(N11&gt;30000,30000*$P$4,N11*$P$4)</f>
        <v>3000</v>
      </c>
      <c r="Q11" s="30">
        <f>IF(N11&gt;30000,30000*$Q$4,N11*$Q$4)</f>
        <v>6000</v>
      </c>
      <c r="R11" s="30">
        <f>N11-O11-P11-Q11</f>
        <v>6600</v>
      </c>
      <c r="S11" s="27" t="s">
        <v>62</v>
      </c>
    </row>
    <row r="12" spans="2:20" ht="31.8" customHeight="1">
      <c r="B12" s="39">
        <v>1</v>
      </c>
      <c r="C12" s="39"/>
      <c r="D12" s="39"/>
      <c r="E12" s="39"/>
      <c r="F12" s="39"/>
      <c r="G12" s="39"/>
      <c r="H12" s="40"/>
      <c r="I12" s="41"/>
      <c r="J12" s="41"/>
      <c r="K12" s="42"/>
      <c r="L12" s="42"/>
      <c r="M12" s="29" t="str" cm="1">
        <f t="array" ref="M12">IFERROR(_xlfn.IFS(J12&gt;=VLOOKUP(YEAR(K12),기준[],3,0),"의무", H12&gt;=VLOOKUP(YEAR(K12),기준[],2,0),"의무"),"비의무")</f>
        <v>비의무</v>
      </c>
      <c r="N12" s="48"/>
      <c r="O12" s="30">
        <f>IF(N12&gt;30000,30000*$O$4,N12*$O$4)</f>
        <v>0</v>
      </c>
      <c r="P12" s="30">
        <f t="shared" ref="P12:P27" si="0">IF(N12&gt;30000,30000*$P$4,N12*$P$4)</f>
        <v>0</v>
      </c>
      <c r="Q12" s="30">
        <f t="shared" ref="Q12:Q27" si="1">IF(N12&gt;30000,30000*$Q$4,N12*$Q$4)</f>
        <v>0</v>
      </c>
      <c r="R12" s="30">
        <f t="shared" ref="R12:R27" si="2">N12-O12-P12-Q12</f>
        <v>0</v>
      </c>
      <c r="S12" s="49"/>
    </row>
    <row r="13" spans="2:20" ht="31.8" customHeight="1">
      <c r="B13" s="39">
        <v>2</v>
      </c>
      <c r="C13" s="39"/>
      <c r="D13" s="39"/>
      <c r="E13" s="39"/>
      <c r="F13" s="39"/>
      <c r="G13" s="39"/>
      <c r="H13" s="40"/>
      <c r="I13" s="41"/>
      <c r="J13" s="41"/>
      <c r="K13" s="42"/>
      <c r="L13" s="42"/>
      <c r="M13" s="29" t="str" cm="1">
        <f t="array" ref="M13">IFERROR(_xlfn.IFS(J13&gt;=VLOOKUP(YEAR(K13),기준[],3,0),"의무", H13&gt;=VLOOKUP(YEAR(K13),기준[],2,0),"의무"),"비의무")</f>
        <v>비의무</v>
      </c>
      <c r="N13" s="40"/>
      <c r="O13" s="30">
        <f t="shared" ref="O13:O31" si="3">IF(N13&gt;30000,30000*$O$4,N13*$O$4)</f>
        <v>0</v>
      </c>
      <c r="P13" s="30">
        <f t="shared" si="0"/>
        <v>0</v>
      </c>
      <c r="Q13" s="30">
        <f t="shared" si="1"/>
        <v>0</v>
      </c>
      <c r="R13" s="30">
        <f t="shared" si="2"/>
        <v>0</v>
      </c>
      <c r="S13" s="49"/>
    </row>
    <row r="14" spans="2:20" ht="31.8" customHeight="1">
      <c r="B14" s="39">
        <v>3</v>
      </c>
      <c r="C14" s="39"/>
      <c r="D14" s="39"/>
      <c r="E14" s="39"/>
      <c r="F14" s="43"/>
      <c r="G14" s="39"/>
      <c r="H14" s="40"/>
      <c r="I14" s="41"/>
      <c r="J14" s="41"/>
      <c r="K14" s="42"/>
      <c r="L14" s="42"/>
      <c r="M14" s="29" t="str" cm="1">
        <f t="array" ref="M14">IFERROR(_xlfn.IFS(J14&gt;=VLOOKUP(YEAR(K14),기준[],3,0),"의무", H14&gt;=VLOOKUP(YEAR(K14),기준[],2,0),"의무"),"비의무")</f>
        <v>비의무</v>
      </c>
      <c r="N14" s="40"/>
      <c r="O14" s="30">
        <f t="shared" si="3"/>
        <v>0</v>
      </c>
      <c r="P14" s="30">
        <f t="shared" si="0"/>
        <v>0</v>
      </c>
      <c r="Q14" s="30">
        <f t="shared" si="1"/>
        <v>0</v>
      </c>
      <c r="R14" s="30">
        <f t="shared" si="2"/>
        <v>0</v>
      </c>
      <c r="S14" s="49"/>
    </row>
    <row r="15" spans="2:20" ht="31.8" customHeight="1">
      <c r="B15" s="39">
        <v>4</v>
      </c>
      <c r="C15" s="39"/>
      <c r="D15" s="39"/>
      <c r="E15" s="39"/>
      <c r="F15" s="43"/>
      <c r="G15" s="39"/>
      <c r="H15" s="40"/>
      <c r="I15" s="41"/>
      <c r="J15" s="41"/>
      <c r="K15" s="42"/>
      <c r="L15" s="42"/>
      <c r="M15" s="29" t="str" cm="1">
        <f t="array" ref="M15">IFERROR(_xlfn.IFS(J15&gt;=VLOOKUP(YEAR(K15),기준[],3,0),"의무", H15&gt;=VLOOKUP(YEAR(K15),기준[],2,0),"의무"),"비의무")</f>
        <v>비의무</v>
      </c>
      <c r="N15" s="40"/>
      <c r="O15" s="30">
        <f t="shared" si="3"/>
        <v>0</v>
      </c>
      <c r="P15" s="30">
        <f t="shared" si="0"/>
        <v>0</v>
      </c>
      <c r="Q15" s="30">
        <f t="shared" si="1"/>
        <v>0</v>
      </c>
      <c r="R15" s="30">
        <f t="shared" si="2"/>
        <v>0</v>
      </c>
      <c r="S15" s="49"/>
    </row>
    <row r="16" spans="2:20" ht="31.8" customHeight="1">
      <c r="B16" s="44">
        <v>5</v>
      </c>
      <c r="C16" s="44"/>
      <c r="D16" s="44"/>
      <c r="E16" s="44"/>
      <c r="F16" s="45"/>
      <c r="G16" s="39"/>
      <c r="H16" s="46"/>
      <c r="I16" s="47"/>
      <c r="J16" s="47"/>
      <c r="K16" s="42"/>
      <c r="L16" s="42"/>
      <c r="M16" s="29" t="str" cm="1">
        <f t="array" ref="M16">IFERROR(_xlfn.IFS(J16&gt;=VLOOKUP(YEAR(K16),기준[],3,0),"의무", H16&gt;=VLOOKUP(YEAR(K16),기준[],2,0),"의무"),"비의무")</f>
        <v>비의무</v>
      </c>
      <c r="N16" s="46"/>
      <c r="O16" s="30">
        <f t="shared" si="3"/>
        <v>0</v>
      </c>
      <c r="P16" s="30">
        <f t="shared" si="0"/>
        <v>0</v>
      </c>
      <c r="Q16" s="30">
        <f t="shared" si="1"/>
        <v>0</v>
      </c>
      <c r="R16" s="30">
        <f t="shared" si="2"/>
        <v>0</v>
      </c>
      <c r="S16" s="50"/>
      <c r="T16" s="28"/>
    </row>
    <row r="17" spans="2:20" ht="31.8" customHeight="1">
      <c r="B17" s="39">
        <v>6</v>
      </c>
      <c r="C17" s="39"/>
      <c r="D17" s="39"/>
      <c r="E17" s="39"/>
      <c r="F17" s="43"/>
      <c r="G17" s="39"/>
      <c r="H17" s="40"/>
      <c r="I17" s="41"/>
      <c r="J17" s="41"/>
      <c r="K17" s="42"/>
      <c r="L17" s="42"/>
      <c r="M17" s="29" t="str" cm="1">
        <f t="array" ref="M17">IFERROR(_xlfn.IFS(J17&gt;=VLOOKUP(YEAR(K17),기준[],3,0),"의무", H17&gt;=VLOOKUP(YEAR(K17),기준[],2,0),"의무"),"비의무")</f>
        <v>비의무</v>
      </c>
      <c r="N17" s="40"/>
      <c r="O17" s="30">
        <f t="shared" si="3"/>
        <v>0</v>
      </c>
      <c r="P17" s="30">
        <f t="shared" si="0"/>
        <v>0</v>
      </c>
      <c r="Q17" s="30">
        <f t="shared" si="1"/>
        <v>0</v>
      </c>
      <c r="R17" s="30">
        <f t="shared" si="2"/>
        <v>0</v>
      </c>
      <c r="S17" s="49"/>
      <c r="T17" s="28"/>
    </row>
    <row r="18" spans="2:20" ht="31.8" customHeight="1">
      <c r="B18" s="44">
        <v>7</v>
      </c>
      <c r="C18" s="44"/>
      <c r="D18" s="44"/>
      <c r="E18" s="44"/>
      <c r="F18" s="45"/>
      <c r="G18" s="39"/>
      <c r="H18" s="46"/>
      <c r="I18" s="47"/>
      <c r="J18" s="47"/>
      <c r="K18" s="42"/>
      <c r="L18" s="42"/>
      <c r="M18" s="29" t="str" cm="1">
        <f t="array" ref="M18">IFERROR(_xlfn.IFS(J18&gt;=VLOOKUP(YEAR(K18),기준[],3,0),"의무", H18&gt;=VLOOKUP(YEAR(K18),기준[],2,0),"의무"),"비의무")</f>
        <v>비의무</v>
      </c>
      <c r="N18" s="46"/>
      <c r="O18" s="30">
        <f t="shared" si="3"/>
        <v>0</v>
      </c>
      <c r="P18" s="30">
        <f t="shared" si="0"/>
        <v>0</v>
      </c>
      <c r="Q18" s="30">
        <f t="shared" si="1"/>
        <v>0</v>
      </c>
      <c r="R18" s="30">
        <f t="shared" si="2"/>
        <v>0</v>
      </c>
      <c r="S18" s="50"/>
    </row>
    <row r="19" spans="2:20" ht="31.8" customHeight="1">
      <c r="B19" s="39">
        <v>8</v>
      </c>
      <c r="C19" s="39"/>
      <c r="D19" s="39"/>
      <c r="E19" s="39"/>
      <c r="F19" s="43"/>
      <c r="G19" s="39"/>
      <c r="H19" s="40"/>
      <c r="I19" s="41"/>
      <c r="J19" s="41"/>
      <c r="K19" s="42"/>
      <c r="L19" s="42"/>
      <c r="M19" s="29" t="str" cm="1">
        <f t="array" ref="M19">IFERROR(_xlfn.IFS(J19&gt;=VLOOKUP(YEAR(K19),기준[],3,0),"의무", H19&gt;=VLOOKUP(YEAR(K19),기준[],2,0),"의무"),"비의무")</f>
        <v>비의무</v>
      </c>
      <c r="N19" s="40"/>
      <c r="O19" s="30">
        <f t="shared" si="3"/>
        <v>0</v>
      </c>
      <c r="P19" s="30">
        <f t="shared" si="0"/>
        <v>0</v>
      </c>
      <c r="Q19" s="30">
        <f t="shared" si="1"/>
        <v>0</v>
      </c>
      <c r="R19" s="30">
        <f t="shared" si="2"/>
        <v>0</v>
      </c>
      <c r="S19" s="49"/>
    </row>
    <row r="20" spans="2:20" ht="31.8" customHeight="1">
      <c r="B20" s="44">
        <v>9</v>
      </c>
      <c r="C20" s="44"/>
      <c r="D20" s="44"/>
      <c r="E20" s="44"/>
      <c r="F20" s="45"/>
      <c r="G20" s="39"/>
      <c r="H20" s="46"/>
      <c r="I20" s="47"/>
      <c r="J20" s="47"/>
      <c r="K20" s="42"/>
      <c r="L20" s="42"/>
      <c r="M20" s="29" t="str" cm="1">
        <f t="array" ref="M20">IFERROR(_xlfn.IFS(J20&gt;=VLOOKUP(YEAR(K20),기준[],3,0),"의무", H20&gt;=VLOOKUP(YEAR(K20),기준[],2,0),"의무"),"비의무")</f>
        <v>비의무</v>
      </c>
      <c r="N20" s="46"/>
      <c r="O20" s="30">
        <f t="shared" si="3"/>
        <v>0</v>
      </c>
      <c r="P20" s="30">
        <f t="shared" si="0"/>
        <v>0</v>
      </c>
      <c r="Q20" s="30">
        <f t="shared" si="1"/>
        <v>0</v>
      </c>
      <c r="R20" s="30">
        <f t="shared" si="2"/>
        <v>0</v>
      </c>
      <c r="S20" s="50"/>
    </row>
    <row r="21" spans="2:20" ht="31.8" customHeight="1">
      <c r="B21" s="39">
        <v>10</v>
      </c>
      <c r="C21" s="39"/>
      <c r="D21" s="39"/>
      <c r="E21" s="39"/>
      <c r="F21" s="43"/>
      <c r="G21" s="39"/>
      <c r="H21" s="40"/>
      <c r="I21" s="41"/>
      <c r="J21" s="41"/>
      <c r="K21" s="42"/>
      <c r="L21" s="42"/>
      <c r="M21" s="29" t="str" cm="1">
        <f t="array" ref="M21">IFERROR(_xlfn.IFS(J21&gt;=VLOOKUP(YEAR(K21),기준[],3,0),"의무", H21&gt;=VLOOKUP(YEAR(K21),기준[],2,0),"의무"),"비의무")</f>
        <v>비의무</v>
      </c>
      <c r="N21" s="40"/>
      <c r="O21" s="30">
        <f t="shared" si="3"/>
        <v>0</v>
      </c>
      <c r="P21" s="30">
        <f t="shared" si="0"/>
        <v>0</v>
      </c>
      <c r="Q21" s="30">
        <f t="shared" si="1"/>
        <v>0</v>
      </c>
      <c r="R21" s="30">
        <f t="shared" si="2"/>
        <v>0</v>
      </c>
      <c r="S21" s="49"/>
    </row>
    <row r="22" spans="2:20" ht="31.8" customHeight="1">
      <c r="B22" s="44">
        <v>11</v>
      </c>
      <c r="C22" s="44"/>
      <c r="D22" s="44"/>
      <c r="E22" s="44"/>
      <c r="F22" s="45"/>
      <c r="G22" s="39"/>
      <c r="H22" s="46"/>
      <c r="I22" s="47"/>
      <c r="J22" s="47"/>
      <c r="K22" s="42"/>
      <c r="L22" s="42"/>
      <c r="M22" s="29" t="str" cm="1">
        <f t="array" ref="M22">IFERROR(_xlfn.IFS(J22&gt;=VLOOKUP(YEAR(K22),기준[],3,0),"의무", H22&gt;=VLOOKUP(YEAR(K22),기준[],2,0),"의무"),"비의무")</f>
        <v>비의무</v>
      </c>
      <c r="N22" s="46"/>
      <c r="O22" s="30">
        <f t="shared" si="3"/>
        <v>0</v>
      </c>
      <c r="P22" s="30">
        <f t="shared" si="0"/>
        <v>0</v>
      </c>
      <c r="Q22" s="30">
        <f t="shared" si="1"/>
        <v>0</v>
      </c>
      <c r="R22" s="30">
        <f t="shared" si="2"/>
        <v>0</v>
      </c>
      <c r="S22" s="50"/>
    </row>
    <row r="23" spans="2:20" ht="31.8" customHeight="1">
      <c r="B23" s="39">
        <v>12</v>
      </c>
      <c r="C23" s="39"/>
      <c r="D23" s="39"/>
      <c r="E23" s="39"/>
      <c r="F23" s="43"/>
      <c r="G23" s="39"/>
      <c r="H23" s="40"/>
      <c r="I23" s="41"/>
      <c r="J23" s="41"/>
      <c r="K23" s="42"/>
      <c r="L23" s="42"/>
      <c r="M23" s="29" t="str" cm="1">
        <f t="array" ref="M23">IFERROR(_xlfn.IFS(J23&gt;=VLOOKUP(YEAR(K23),기준[],3,0),"의무", H23&gt;=VLOOKUP(YEAR(K23),기준[],2,0),"의무"),"비의무")</f>
        <v>비의무</v>
      </c>
      <c r="N23" s="40"/>
      <c r="O23" s="30">
        <f t="shared" si="3"/>
        <v>0</v>
      </c>
      <c r="P23" s="30">
        <f t="shared" si="0"/>
        <v>0</v>
      </c>
      <c r="Q23" s="30">
        <f t="shared" si="1"/>
        <v>0</v>
      </c>
      <c r="R23" s="30">
        <f t="shared" si="2"/>
        <v>0</v>
      </c>
      <c r="S23" s="49"/>
    </row>
    <row r="24" spans="2:20" ht="31.8" customHeight="1">
      <c r="B24" s="44">
        <v>13</v>
      </c>
      <c r="C24" s="44"/>
      <c r="D24" s="44"/>
      <c r="E24" s="44"/>
      <c r="F24" s="45"/>
      <c r="G24" s="39"/>
      <c r="H24" s="46"/>
      <c r="I24" s="47"/>
      <c r="J24" s="47"/>
      <c r="K24" s="42"/>
      <c r="L24" s="42"/>
      <c r="M24" s="29" t="str" cm="1">
        <f t="array" ref="M24">IFERROR(_xlfn.IFS(J24&gt;=VLOOKUP(YEAR(K24),기준[],3,0),"의무", H24&gt;=VLOOKUP(YEAR(K24),기준[],2,0),"의무"),"비의무")</f>
        <v>비의무</v>
      </c>
      <c r="N24" s="46"/>
      <c r="O24" s="30">
        <f t="shared" si="3"/>
        <v>0</v>
      </c>
      <c r="P24" s="30">
        <f t="shared" si="0"/>
        <v>0</v>
      </c>
      <c r="Q24" s="30">
        <f t="shared" si="1"/>
        <v>0</v>
      </c>
      <c r="R24" s="30">
        <f t="shared" si="2"/>
        <v>0</v>
      </c>
      <c r="S24" s="50"/>
    </row>
    <row r="25" spans="2:20" ht="31.8" customHeight="1">
      <c r="B25" s="39">
        <v>14</v>
      </c>
      <c r="C25" s="39"/>
      <c r="D25" s="39"/>
      <c r="E25" s="39"/>
      <c r="F25" s="43"/>
      <c r="G25" s="39"/>
      <c r="H25" s="40"/>
      <c r="I25" s="41"/>
      <c r="J25" s="41"/>
      <c r="K25" s="42"/>
      <c r="L25" s="42"/>
      <c r="M25" s="29" t="str" cm="1">
        <f t="array" ref="M25">IFERROR(_xlfn.IFS(J25&gt;=VLOOKUP(YEAR(K25),기준[],3,0),"의무", H25&gt;=VLOOKUP(YEAR(K25),기준[],2,0),"의무"),"비의무")</f>
        <v>비의무</v>
      </c>
      <c r="N25" s="40"/>
      <c r="O25" s="30">
        <f t="shared" si="3"/>
        <v>0</v>
      </c>
      <c r="P25" s="30">
        <f t="shared" si="0"/>
        <v>0</v>
      </c>
      <c r="Q25" s="30">
        <f t="shared" si="1"/>
        <v>0</v>
      </c>
      <c r="R25" s="30">
        <f t="shared" si="2"/>
        <v>0</v>
      </c>
      <c r="S25" s="49"/>
    </row>
    <row r="26" spans="2:20" ht="31.8" customHeight="1">
      <c r="B26" s="44">
        <v>15</v>
      </c>
      <c r="C26" s="44"/>
      <c r="D26" s="44"/>
      <c r="E26" s="44"/>
      <c r="F26" s="45"/>
      <c r="G26" s="39"/>
      <c r="H26" s="46"/>
      <c r="I26" s="47"/>
      <c r="J26" s="47"/>
      <c r="K26" s="42"/>
      <c r="L26" s="42"/>
      <c r="M26" s="29" t="str" cm="1">
        <f t="array" ref="M26">IFERROR(_xlfn.IFS(J26&gt;=VLOOKUP(YEAR(K26),기준[],3,0),"의무", H26&gt;=VLOOKUP(YEAR(K26),기준[],2,0),"의무"),"비의무")</f>
        <v>비의무</v>
      </c>
      <c r="N26" s="46"/>
      <c r="O26" s="30">
        <f t="shared" si="3"/>
        <v>0</v>
      </c>
      <c r="P26" s="30">
        <f t="shared" si="0"/>
        <v>0</v>
      </c>
      <c r="Q26" s="30">
        <f t="shared" si="1"/>
        <v>0</v>
      </c>
      <c r="R26" s="30">
        <f t="shared" si="2"/>
        <v>0</v>
      </c>
      <c r="S26" s="50"/>
    </row>
    <row r="27" spans="2:20" ht="31.8" customHeight="1">
      <c r="B27" s="39">
        <v>16</v>
      </c>
      <c r="C27" s="39"/>
      <c r="D27" s="39"/>
      <c r="E27" s="39"/>
      <c r="F27" s="43"/>
      <c r="G27" s="39"/>
      <c r="H27" s="40"/>
      <c r="I27" s="41"/>
      <c r="J27" s="41"/>
      <c r="K27" s="42"/>
      <c r="L27" s="42"/>
      <c r="M27" s="29" t="str" cm="1">
        <f t="array" ref="M27">IFERROR(_xlfn.IFS(J27&gt;=VLOOKUP(YEAR(K27),기준[],3,0),"의무", H27&gt;=VLOOKUP(YEAR(K27),기준[],2,0),"의무"),"비의무")</f>
        <v>비의무</v>
      </c>
      <c r="N27" s="40"/>
      <c r="O27" s="30">
        <f t="shared" si="3"/>
        <v>0</v>
      </c>
      <c r="P27" s="30">
        <f t="shared" si="0"/>
        <v>0</v>
      </c>
      <c r="Q27" s="30">
        <f t="shared" si="1"/>
        <v>0</v>
      </c>
      <c r="R27" s="30">
        <f t="shared" si="2"/>
        <v>0</v>
      </c>
      <c r="S27" s="49"/>
    </row>
    <row r="28" spans="2:20" ht="31.8" customHeight="1">
      <c r="B28" s="44">
        <v>17</v>
      </c>
      <c r="C28" s="44"/>
      <c r="D28" s="44"/>
      <c r="E28" s="44"/>
      <c r="F28" s="45"/>
      <c r="G28" s="39"/>
      <c r="H28" s="46"/>
      <c r="I28" s="47"/>
      <c r="J28" s="47"/>
      <c r="K28" s="42"/>
      <c r="L28" s="42"/>
      <c r="M28" s="29" t="str" cm="1">
        <f t="array" ref="M28">IFERROR(_xlfn.IFS(J28&gt;=VLOOKUP(YEAR(K28),기준[],3,0),"의무", H28&gt;=VLOOKUP(YEAR(K28),기준[],2,0),"의무"),"비의무")</f>
        <v>비의무</v>
      </c>
      <c r="N28" s="46"/>
      <c r="O28" s="30">
        <f t="shared" si="3"/>
        <v>0</v>
      </c>
      <c r="P28" s="30">
        <f t="shared" ref="P28:P31" si="4">IF(N28&gt;30000,30000*$P$4,N28*$P$4)</f>
        <v>0</v>
      </c>
      <c r="Q28" s="30">
        <f t="shared" ref="Q28:Q31" si="5">IF(N28&gt;30000,30000*$Q$4,N28*$Q$4)</f>
        <v>0</v>
      </c>
      <c r="R28" s="30">
        <f t="shared" ref="R28:R31" si="6">N28-O28-P28-Q28</f>
        <v>0</v>
      </c>
      <c r="S28" s="50"/>
    </row>
    <row r="29" spans="2:20" ht="31.8" customHeight="1">
      <c r="B29" s="39">
        <v>18</v>
      </c>
      <c r="C29" s="39"/>
      <c r="D29" s="39"/>
      <c r="E29" s="39"/>
      <c r="F29" s="43"/>
      <c r="G29" s="39"/>
      <c r="H29" s="40"/>
      <c r="I29" s="41"/>
      <c r="J29" s="41"/>
      <c r="K29" s="42"/>
      <c r="L29" s="42"/>
      <c r="M29" s="29" t="str" cm="1">
        <f t="array" ref="M29">IFERROR(_xlfn.IFS(J29&gt;=VLOOKUP(YEAR(K29),기준[],3,0),"의무", H29&gt;=VLOOKUP(YEAR(K29),기준[],2,0),"의무"),"비의무")</f>
        <v>비의무</v>
      </c>
      <c r="N29" s="40"/>
      <c r="O29" s="30">
        <f t="shared" si="3"/>
        <v>0</v>
      </c>
      <c r="P29" s="30">
        <f t="shared" si="4"/>
        <v>0</v>
      </c>
      <c r="Q29" s="30">
        <f t="shared" si="5"/>
        <v>0</v>
      </c>
      <c r="R29" s="30">
        <f t="shared" si="6"/>
        <v>0</v>
      </c>
      <c r="S29" s="49"/>
    </row>
    <row r="30" spans="2:20" ht="31.8" customHeight="1">
      <c r="B30" s="44">
        <v>19</v>
      </c>
      <c r="C30" s="44"/>
      <c r="D30" s="44"/>
      <c r="E30" s="44"/>
      <c r="F30" s="45"/>
      <c r="G30" s="39"/>
      <c r="H30" s="46"/>
      <c r="I30" s="47"/>
      <c r="J30" s="47"/>
      <c r="K30" s="42"/>
      <c r="L30" s="42"/>
      <c r="M30" s="29" t="str" cm="1">
        <f t="array" ref="M30">IFERROR(_xlfn.IFS(J30&gt;=VLOOKUP(YEAR(K30),기준[],3,0),"의무", H30&gt;=VLOOKUP(YEAR(K30),기준[],2,0),"의무"),"비의무")</f>
        <v>비의무</v>
      </c>
      <c r="N30" s="46"/>
      <c r="O30" s="30">
        <f t="shared" si="3"/>
        <v>0</v>
      </c>
      <c r="P30" s="30">
        <f t="shared" si="4"/>
        <v>0</v>
      </c>
      <c r="Q30" s="30">
        <f t="shared" si="5"/>
        <v>0</v>
      </c>
      <c r="R30" s="30">
        <f t="shared" si="6"/>
        <v>0</v>
      </c>
      <c r="S30" s="50"/>
    </row>
    <row r="31" spans="2:20" ht="31.8" customHeight="1">
      <c r="B31" s="39">
        <v>20</v>
      </c>
      <c r="C31" s="39"/>
      <c r="D31" s="39"/>
      <c r="E31" s="39"/>
      <c r="F31" s="43"/>
      <c r="G31" s="39"/>
      <c r="H31" s="40"/>
      <c r="I31" s="41"/>
      <c r="J31" s="41"/>
      <c r="K31" s="42"/>
      <c r="L31" s="42"/>
      <c r="M31" s="29" t="str" cm="1">
        <f t="array" ref="M31">IFERROR(_xlfn.IFS(J31&gt;=VLOOKUP(YEAR(K31),기준[],3,0),"의무", H31&gt;=VLOOKUP(YEAR(K31),기준[],2,0),"의무"),"비의무")</f>
        <v>비의무</v>
      </c>
      <c r="N31" s="40"/>
      <c r="O31" s="30">
        <f t="shared" si="3"/>
        <v>0</v>
      </c>
      <c r="P31" s="30">
        <f t="shared" si="4"/>
        <v>0</v>
      </c>
      <c r="Q31" s="30">
        <f t="shared" si="5"/>
        <v>0</v>
      </c>
      <c r="R31" s="30">
        <f t="shared" si="6"/>
        <v>0</v>
      </c>
      <c r="S31" s="49"/>
    </row>
  </sheetData>
  <sheetProtection sheet="1" objects="1" scenarios="1" selectLockedCells="1"/>
  <phoneticPr fontId="1" type="noConversion"/>
  <pageMargins left="0.25" right="0.25" top="0.75" bottom="0.75" header="0.3" footer="0.3"/>
  <pageSetup paperSize="9" scale="43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96F4E7A-1308-4FF4-ADC9-C8F969DD7CA9}">
          <x14:formula1>
            <xm:f>'건축물 종류'!$B$5:$B$14</xm:f>
          </x14:formula1>
          <xm:sqref>G11:G31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FFC88-F346-4F0C-83F6-42D53AFF90D1}">
  <dimension ref="B2:C14"/>
  <sheetViews>
    <sheetView workbookViewId="0">
      <selection activeCell="E17" sqref="E17"/>
    </sheetView>
  </sheetViews>
  <sheetFormatPr defaultRowHeight="17.399999999999999"/>
  <cols>
    <col min="3" max="3" width="48.69921875" bestFit="1" customWidth="1"/>
  </cols>
  <sheetData>
    <row r="2" spans="2:3">
      <c r="B2" s="4" t="s">
        <v>34</v>
      </c>
      <c r="C2" s="4"/>
    </row>
    <row r="4" spans="2:3">
      <c r="B4" s="2" t="s">
        <v>35</v>
      </c>
      <c r="C4" s="2" t="s">
        <v>36</v>
      </c>
    </row>
    <row r="5" spans="2:3">
      <c r="B5" s="3" t="s">
        <v>37</v>
      </c>
      <c r="C5" s="3" t="s">
        <v>38</v>
      </c>
    </row>
    <row r="6" spans="2:3">
      <c r="B6" s="3" t="s">
        <v>39</v>
      </c>
      <c r="C6" s="3" t="s">
        <v>40</v>
      </c>
    </row>
    <row r="7" spans="2:3">
      <c r="B7" s="3" t="s">
        <v>41</v>
      </c>
      <c r="C7" s="3" t="s">
        <v>42</v>
      </c>
    </row>
    <row r="8" spans="2:3">
      <c r="B8" s="3" t="s">
        <v>43</v>
      </c>
      <c r="C8" s="3" t="s">
        <v>44</v>
      </c>
    </row>
    <row r="9" spans="2:3">
      <c r="B9" s="3" t="s">
        <v>45</v>
      </c>
      <c r="C9" s="3" t="s">
        <v>46</v>
      </c>
    </row>
    <row r="10" spans="2:3">
      <c r="B10" s="3" t="s">
        <v>47</v>
      </c>
      <c r="C10" s="3" t="s">
        <v>48</v>
      </c>
    </row>
    <row r="11" spans="2:3">
      <c r="B11" s="3" t="s">
        <v>49</v>
      </c>
      <c r="C11" s="3" t="s">
        <v>50</v>
      </c>
    </row>
    <row r="12" spans="2:3">
      <c r="B12" s="3" t="s">
        <v>51</v>
      </c>
      <c r="C12" s="3" t="s">
        <v>52</v>
      </c>
    </row>
    <row r="13" spans="2:3">
      <c r="B13" s="3" t="s">
        <v>53</v>
      </c>
      <c r="C13" s="3" t="s">
        <v>54</v>
      </c>
    </row>
    <row r="14" spans="2:3">
      <c r="B14" s="3" t="s">
        <v>55</v>
      </c>
      <c r="C14" s="3" t="s">
        <v>56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EF49D-11F8-4C7B-92EF-825335C4F065}">
  <dimension ref="A2:D43"/>
  <sheetViews>
    <sheetView workbookViewId="0">
      <selection activeCell="F12" sqref="F12"/>
    </sheetView>
  </sheetViews>
  <sheetFormatPr defaultRowHeight="17.399999999999999"/>
  <cols>
    <col min="1" max="1" width="2.69921875" customWidth="1"/>
  </cols>
  <sheetData>
    <row r="2" spans="1:4">
      <c r="B2" s="1" t="s">
        <v>20</v>
      </c>
      <c r="C2" s="1" t="s">
        <v>18</v>
      </c>
      <c r="D2" s="1" t="s">
        <v>19</v>
      </c>
    </row>
    <row r="3" spans="1:4">
      <c r="A3">
        <v>1</v>
      </c>
      <c r="B3">
        <v>1988</v>
      </c>
      <c r="C3">
        <v>100000</v>
      </c>
      <c r="D3">
        <v>6</v>
      </c>
    </row>
    <row r="4" spans="1:4">
      <c r="A4">
        <v>2</v>
      </c>
      <c r="B4">
        <v>1989</v>
      </c>
      <c r="C4">
        <v>100000</v>
      </c>
      <c r="D4">
        <v>6</v>
      </c>
    </row>
    <row r="5" spans="1:4">
      <c r="A5">
        <v>3</v>
      </c>
      <c r="B5">
        <v>1990</v>
      </c>
      <c r="C5">
        <v>100000</v>
      </c>
      <c r="D5">
        <v>6</v>
      </c>
    </row>
    <row r="6" spans="1:4">
      <c r="A6">
        <v>4</v>
      </c>
      <c r="B6">
        <v>1991</v>
      </c>
      <c r="C6">
        <v>100000</v>
      </c>
      <c r="D6">
        <v>6</v>
      </c>
    </row>
    <row r="7" spans="1:4">
      <c r="A7">
        <v>5</v>
      </c>
      <c r="B7">
        <v>1992</v>
      </c>
      <c r="C7">
        <v>100000</v>
      </c>
      <c r="D7">
        <v>6</v>
      </c>
    </row>
    <row r="8" spans="1:4">
      <c r="A8">
        <v>6</v>
      </c>
      <c r="B8">
        <v>1993</v>
      </c>
      <c r="C8">
        <v>100000</v>
      </c>
      <c r="D8">
        <v>6</v>
      </c>
    </row>
    <row r="9" spans="1:4">
      <c r="A9">
        <v>7</v>
      </c>
      <c r="B9">
        <v>1994</v>
      </c>
      <c r="C9">
        <v>100000</v>
      </c>
      <c r="D9">
        <v>6</v>
      </c>
    </row>
    <row r="10" spans="1:4">
      <c r="A10">
        <v>8</v>
      </c>
      <c r="B10">
        <v>1995</v>
      </c>
      <c r="C10">
        <v>10000</v>
      </c>
      <c r="D10">
        <v>6</v>
      </c>
    </row>
    <row r="11" spans="1:4">
      <c r="A11">
        <v>9</v>
      </c>
      <c r="B11">
        <v>1996</v>
      </c>
      <c r="C11">
        <v>10000</v>
      </c>
      <c r="D11">
        <v>6</v>
      </c>
    </row>
    <row r="12" spans="1:4">
      <c r="A12">
        <v>10</v>
      </c>
      <c r="B12">
        <v>1997</v>
      </c>
      <c r="C12">
        <v>10000</v>
      </c>
      <c r="D12">
        <v>6</v>
      </c>
    </row>
    <row r="13" spans="1:4">
      <c r="A13">
        <v>11</v>
      </c>
      <c r="B13">
        <v>1998</v>
      </c>
      <c r="C13">
        <v>10000</v>
      </c>
      <c r="D13">
        <v>6</v>
      </c>
    </row>
    <row r="14" spans="1:4">
      <c r="A14">
        <v>12</v>
      </c>
      <c r="B14">
        <v>1999</v>
      </c>
      <c r="C14">
        <v>10000</v>
      </c>
      <c r="D14">
        <v>6</v>
      </c>
    </row>
    <row r="15" spans="1:4">
      <c r="A15">
        <v>13</v>
      </c>
      <c r="B15">
        <v>2000</v>
      </c>
      <c r="C15">
        <v>10000</v>
      </c>
      <c r="D15">
        <v>6</v>
      </c>
    </row>
    <row r="16" spans="1:4">
      <c r="A16">
        <v>14</v>
      </c>
      <c r="B16">
        <v>2001</v>
      </c>
      <c r="C16">
        <v>10000</v>
      </c>
      <c r="D16">
        <v>6</v>
      </c>
    </row>
    <row r="17" spans="1:4">
      <c r="A17">
        <v>15</v>
      </c>
      <c r="B17">
        <v>2002</v>
      </c>
      <c r="C17">
        <v>10000</v>
      </c>
      <c r="D17">
        <v>6</v>
      </c>
    </row>
    <row r="18" spans="1:4">
      <c r="A18">
        <v>16</v>
      </c>
      <c r="B18">
        <v>2003</v>
      </c>
      <c r="C18">
        <v>10000</v>
      </c>
      <c r="D18">
        <v>6</v>
      </c>
    </row>
    <row r="19" spans="1:4">
      <c r="A19">
        <v>17</v>
      </c>
      <c r="B19">
        <v>2004</v>
      </c>
      <c r="C19">
        <v>10000</v>
      </c>
      <c r="D19">
        <v>6</v>
      </c>
    </row>
    <row r="20" spans="1:4">
      <c r="A20">
        <v>18</v>
      </c>
      <c r="B20">
        <v>2005</v>
      </c>
      <c r="C20">
        <v>1000</v>
      </c>
      <c r="D20">
        <v>3</v>
      </c>
    </row>
    <row r="21" spans="1:4">
      <c r="A21">
        <v>19</v>
      </c>
      <c r="B21">
        <v>2006</v>
      </c>
      <c r="C21">
        <v>1000</v>
      </c>
      <c r="D21">
        <v>3</v>
      </c>
    </row>
    <row r="22" spans="1:4">
      <c r="A22">
        <v>20</v>
      </c>
      <c r="B22">
        <v>2007</v>
      </c>
      <c r="C22">
        <v>1000</v>
      </c>
      <c r="D22">
        <v>3</v>
      </c>
    </row>
    <row r="23" spans="1:4">
      <c r="A23">
        <v>21</v>
      </c>
      <c r="B23">
        <v>2008</v>
      </c>
      <c r="C23">
        <v>1000</v>
      </c>
      <c r="D23">
        <v>3</v>
      </c>
    </row>
    <row r="24" spans="1:4">
      <c r="A24">
        <v>22</v>
      </c>
      <c r="B24">
        <v>2009</v>
      </c>
      <c r="C24">
        <v>1000</v>
      </c>
      <c r="D24">
        <v>3</v>
      </c>
    </row>
    <row r="25" spans="1:4">
      <c r="A25">
        <v>23</v>
      </c>
      <c r="B25">
        <v>2010</v>
      </c>
      <c r="C25">
        <v>1000</v>
      </c>
      <c r="D25">
        <v>3</v>
      </c>
    </row>
    <row r="26" spans="1:4">
      <c r="A26">
        <v>24</v>
      </c>
      <c r="B26">
        <v>2011</v>
      </c>
      <c r="C26">
        <v>1000</v>
      </c>
      <c r="D26">
        <v>3</v>
      </c>
    </row>
    <row r="27" spans="1:4">
      <c r="A27">
        <v>25</v>
      </c>
      <c r="B27">
        <v>2012</v>
      </c>
      <c r="C27">
        <v>1000</v>
      </c>
      <c r="D27">
        <v>3</v>
      </c>
    </row>
    <row r="28" spans="1:4">
      <c r="A28">
        <v>26</v>
      </c>
      <c r="B28">
        <v>2013</v>
      </c>
      <c r="C28">
        <v>1000</v>
      </c>
      <c r="D28">
        <v>3</v>
      </c>
    </row>
    <row r="29" spans="1:4">
      <c r="A29">
        <v>27</v>
      </c>
      <c r="B29">
        <v>2014</v>
      </c>
      <c r="C29">
        <v>1000</v>
      </c>
      <c r="D29">
        <v>3</v>
      </c>
    </row>
    <row r="30" spans="1:4">
      <c r="A30">
        <v>28</v>
      </c>
      <c r="B30">
        <v>2015</v>
      </c>
      <c r="C30">
        <v>500</v>
      </c>
      <c r="D30">
        <v>3</v>
      </c>
    </row>
    <row r="31" spans="1:4">
      <c r="A31">
        <v>29</v>
      </c>
      <c r="B31">
        <v>2016</v>
      </c>
      <c r="C31">
        <v>500</v>
      </c>
      <c r="D31">
        <v>3</v>
      </c>
    </row>
    <row r="32" spans="1:4">
      <c r="A32">
        <v>30</v>
      </c>
      <c r="B32">
        <v>2017</v>
      </c>
      <c r="C32">
        <v>200</v>
      </c>
      <c r="D32">
        <v>2</v>
      </c>
    </row>
    <row r="33" spans="1:4">
      <c r="A33">
        <v>31</v>
      </c>
      <c r="B33">
        <v>2018</v>
      </c>
      <c r="C33">
        <v>200</v>
      </c>
      <c r="D33">
        <v>2</v>
      </c>
    </row>
    <row r="34" spans="1:4">
      <c r="A34">
        <v>32</v>
      </c>
      <c r="B34">
        <v>2019</v>
      </c>
      <c r="C34">
        <v>200</v>
      </c>
      <c r="D34">
        <v>2</v>
      </c>
    </row>
    <row r="35" spans="1:4">
      <c r="A35">
        <v>33</v>
      </c>
      <c r="B35">
        <v>2020</v>
      </c>
      <c r="C35">
        <v>200</v>
      </c>
      <c r="D35">
        <v>2</v>
      </c>
    </row>
    <row r="36" spans="1:4">
      <c r="A36">
        <v>34</v>
      </c>
      <c r="B36">
        <v>2021</v>
      </c>
      <c r="C36">
        <v>200</v>
      </c>
      <c r="D36">
        <v>2</v>
      </c>
    </row>
    <row r="37" spans="1:4">
      <c r="A37">
        <v>35</v>
      </c>
      <c r="B37">
        <v>2022</v>
      </c>
      <c r="C37">
        <v>200</v>
      </c>
      <c r="D37">
        <v>2</v>
      </c>
    </row>
    <row r="38" spans="1:4">
      <c r="A38">
        <v>36</v>
      </c>
      <c r="B38">
        <v>2023</v>
      </c>
      <c r="C38">
        <v>200</v>
      </c>
      <c r="D38">
        <v>2</v>
      </c>
    </row>
    <row r="39" spans="1:4">
      <c r="A39">
        <v>37</v>
      </c>
      <c r="B39">
        <v>2024</v>
      </c>
      <c r="C39">
        <v>200</v>
      </c>
      <c r="D39">
        <v>2</v>
      </c>
    </row>
    <row r="40" spans="1:4">
      <c r="A40">
        <v>38</v>
      </c>
      <c r="B40">
        <v>2025</v>
      </c>
      <c r="C40">
        <v>200</v>
      </c>
      <c r="D40">
        <v>2</v>
      </c>
    </row>
    <row r="41" spans="1:4">
      <c r="A41">
        <v>39</v>
      </c>
      <c r="B41">
        <v>2026</v>
      </c>
      <c r="C41">
        <v>200</v>
      </c>
      <c r="D41">
        <v>2</v>
      </c>
    </row>
    <row r="42" spans="1:4">
      <c r="A42">
        <v>40</v>
      </c>
      <c r="B42">
        <v>2027</v>
      </c>
      <c r="C42">
        <v>200</v>
      </c>
      <c r="D42">
        <v>2</v>
      </c>
    </row>
    <row r="43" spans="1:4">
      <c r="A43">
        <v>41</v>
      </c>
      <c r="B43">
        <v>2028</v>
      </c>
      <c r="C43">
        <v>200</v>
      </c>
      <c r="D43">
        <v>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양식</vt:lpstr>
      <vt:lpstr>건축물 종류</vt:lpstr>
      <vt:lpstr>건축법상 의무대상 조건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2026-05-15T06:20:59Z</cp:lastPrinted>
  <dcterms:created xsi:type="dcterms:W3CDTF">2019-04-03T06:26:49Z</dcterms:created>
  <dcterms:modified xsi:type="dcterms:W3CDTF">2026-07-23T04:49:06Z</dcterms:modified>
</cp:coreProperties>
</file>